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E03C12DF-3136-45DD-8276-AFBB848011D2}" xr6:coauthVersionLast="45" xr6:coauthVersionMax="45" xr10:uidLastSave="{00000000-0000-0000-0000-000000000000}"/>
  <bookViews>
    <workbookView xWindow="-120" yWindow="-120" windowWidth="20730" windowHeight="11160" firstSheet="1" activeTab="2" xr2:uid="{43223565-0836-4F5A-9AB4-726352A6EF2C}"/>
  </bookViews>
  <sheets>
    <sheet name="Hoja1" sheetId="3" state="hidden" r:id="rId1"/>
    <sheet name="Instrucciones" sheetId="5" r:id="rId2"/>
    <sheet name="Encuesta" sheetId="1" r:id="rId3"/>
    <sheet name="Tablero" sheetId="2" r:id="rId4"/>
  </sheets>
  <definedNames>
    <definedName name="_Hlk45538370" localSheetId="2">Encuesta!$C$45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8" i="1" l="1"/>
  <c r="D67" i="1"/>
  <c r="D66" i="1"/>
  <c r="D61" i="1"/>
  <c r="D60" i="1"/>
  <c r="D59" i="1"/>
  <c r="D58" i="1"/>
  <c r="D57" i="1"/>
  <c r="D51" i="1"/>
  <c r="D50" i="1"/>
  <c r="D49" i="1"/>
  <c r="D48" i="1"/>
  <c r="D47" i="1"/>
  <c r="D46" i="1"/>
  <c r="D56" i="1" l="1"/>
  <c r="D55" i="1"/>
  <c r="D39" i="1"/>
  <c r="D38" i="1"/>
  <c r="H42" i="3" l="1"/>
  <c r="D10" i="1"/>
  <c r="D63" i="1" l="1"/>
  <c r="D64" i="1"/>
  <c r="D65" i="1"/>
  <c r="D62" i="1"/>
  <c r="D53" i="1"/>
  <c r="D54" i="1"/>
  <c r="D52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40" i="1"/>
  <c r="D41" i="1"/>
  <c r="D42" i="1"/>
  <c r="D43" i="1"/>
  <c r="D44" i="1"/>
  <c r="D45" i="1"/>
  <c r="D24" i="1"/>
  <c r="D11" i="1"/>
  <c r="D12" i="1"/>
  <c r="D13" i="1"/>
  <c r="D14" i="1"/>
  <c r="D15" i="1"/>
  <c r="D16" i="1"/>
  <c r="D17" i="1"/>
  <c r="D18" i="1"/>
  <c r="D19" i="1"/>
  <c r="D20" i="1"/>
  <c r="D9" i="1"/>
  <c r="D69" i="1" l="1"/>
  <c r="H7" i="3"/>
  <c r="H8" i="3" s="1"/>
  <c r="H27" i="3"/>
  <c r="H28" i="3" s="1"/>
  <c r="E70" i="1" l="1"/>
  <c r="E69" i="1"/>
  <c r="D70" i="1"/>
  <c r="H44" i="3" s="1"/>
  <c r="H46" i="3" s="1"/>
  <c r="H48" i="3" s="1"/>
</calcChain>
</file>

<file path=xl/sharedStrings.xml><?xml version="1.0" encoding="utf-8"?>
<sst xmlns="http://schemas.openxmlformats.org/spreadsheetml/2006/main" count="158" uniqueCount="86">
  <si>
    <t>Certeza en la celebración en la firma, registro y depósito de los CCT, a cargo de la organización que represente a la mayoría de los trabajadores.</t>
  </si>
  <si>
    <r>
      <t>1.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 Se respeta el derecho de los trabajadores de constituir las organizaciones sindicales que estimen convenientes y/o pertenecer a estas?</t>
    </r>
  </si>
  <si>
    <r>
      <t>2.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 Se respeta el derecho de los trabajadores de afiliarse, desafiliarse o no afiliarse a organizaciones sindicales?</t>
    </r>
  </si>
  <si>
    <r>
      <t>3.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¿Participó por algún medio en la organización sindical de los trabajadores de la empresa y en la redacción de sus estatutos?</t>
    </r>
  </si>
  <si>
    <r>
      <t>4.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¿Ha participado o intervenido de manera directa o indirecta en la organización de los trabajadores para elegir a sus representantes sindicales?</t>
    </r>
  </si>
  <si>
    <r>
      <t>5.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¿Participó o intervino de manera directa o indirecta en la organización de los trabajadores para ejercer el derecho de organizar su administración, sus actividades y el de formular su programa de acción?</t>
    </r>
  </si>
  <si>
    <r>
      <t>7.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¿Ha separado, despedido o sancionado a un trabajador a causa de su afiliación sindical?</t>
    </r>
  </si>
  <si>
    <r>
      <t>8.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¿Su empresa ha fomentado la constitución o vinculación de organizaciones sindicales con sus trabajadores?</t>
    </r>
  </si>
  <si>
    <r>
      <t>9.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¿Participa en el sostenimiento económico de manera directa  o bajo cualquier otra forma de la organización sindical de los trabajadores a su servicio?</t>
    </r>
  </si>
  <si>
    <r>
      <t>10.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¿Ejerce control sobre el sindicato  o sus representantes?</t>
    </r>
  </si>
  <si>
    <r>
      <t>12.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 xml:space="preserve">Existen o han existido reclamaciones ante autoridad o al interior de la empresa por parte de los trabajadores, por alguno de los puntos señalados en los numerales anteriores?  </t>
    </r>
  </si>
  <si>
    <r>
      <t>II.</t>
    </r>
    <r>
      <rPr>
        <b/>
        <sz val="14"/>
        <color rgb="FF000000"/>
        <rFont val="Times New Roman"/>
        <family val="1"/>
      </rPr>
      <t xml:space="preserve">      </t>
    </r>
    <r>
      <rPr>
        <b/>
        <sz val="14"/>
        <color rgb="FF000000"/>
        <rFont val="Arial"/>
        <family val="2"/>
      </rPr>
      <t xml:space="preserve">Representatividad de las organizaciones sindicales. </t>
    </r>
  </si>
  <si>
    <r>
      <t>2.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¿Las actividades que abarca o que realizan los trabajadores afiliados al sindicato, son compatibles con las actividades de la empresa y de los  trabajadores a su servicio?</t>
    </r>
  </si>
  <si>
    <r>
      <t>3.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¿Los estatutos del sindicato están actualizados conforme a la reforma a la Ley Federal del Trabajo?</t>
    </r>
  </si>
  <si>
    <r>
      <t>4.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¿Los trabajadores conocen al sindicato?</t>
    </r>
  </si>
  <si>
    <r>
      <t>5.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¿Los trabajadores al servicio de su organización están afiliados a dicho sindicato?</t>
    </r>
  </si>
  <si>
    <r>
      <t>6.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¿Él o los sindicatos cuentan con los formatos de afiliación firmados de los trabajadores a su servicio?</t>
    </r>
  </si>
  <si>
    <r>
      <t>7.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¿El o los  sindicatos tienen actualizados y registrados los  padrones de socios ante la autoridad competente?</t>
    </r>
  </si>
  <si>
    <r>
      <t>8.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¿Los trabajadores al servicio de la organización pagan una cuota sindical periódica al sindicato a través de un descuento por nómina?</t>
    </r>
  </si>
  <si>
    <r>
      <t>9.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El Sindicato participa activamente con los trabajadores</t>
    </r>
    <r>
      <rPr>
        <vertAlign val="sub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>sindicalizados?</t>
    </r>
  </si>
  <si>
    <r>
      <t>10.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¿El Sindicato tiene designado(s) algún(os) delegado(os) sindical(es)?</t>
    </r>
  </si>
  <si>
    <r>
      <t>11.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¿Los trabajadores conocen al Secretario General del sindicato o alguna persona que lo represente?</t>
    </r>
  </si>
  <si>
    <r>
      <t>12.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¿Reconoce al sindicato como representante de sus trabajadores?</t>
    </r>
  </si>
  <si>
    <r>
      <t>13.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¿Permite la participación del sindicato dentro de la empresa?</t>
    </r>
  </si>
  <si>
    <r>
      <t>17.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¿El sindicato rinde cuentas  semestralmente para la aprobación de sus afiliados?</t>
    </r>
  </si>
  <si>
    <r>
      <t>18.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¿Los trabajadores tienen un ejemplar del CCT?</t>
    </r>
  </si>
  <si>
    <r>
      <t>19.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¿El CCT actualizado está publicado  en algún lugar visible dentro de la empresa?</t>
    </r>
  </si>
  <si>
    <r>
      <t>20.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¿Los trabajadores participan en la elaboración del pliego de peticiones para la revisión del CCT?</t>
    </r>
  </si>
  <si>
    <r>
      <t>21.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¿Los trabajadores participan activamente en el proceso de revisión del CCT?</t>
    </r>
  </si>
  <si>
    <r>
      <t>22.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 xml:space="preserve"> ¿El sindicato titular del CCT que rige en la  empresa le hace saber a esta última, que el pliego de peticiones formulado con motivo de la  revisión integral o salarial del mismo se elaboró en la asamblea y contó con la mayoría de los votos de los trabajadores a su servicio?</t>
    </r>
  </si>
  <si>
    <r>
      <t>23.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¿El CCT vigente fue aprobado por la mayoría de los trabajadores en una asamblea?</t>
    </r>
  </si>
  <si>
    <r>
      <t>24.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¿En caso de haber contestado en forma afirmativa la pregunta anterior, existe documento con el que se compruebe  la aprobación?</t>
    </r>
  </si>
  <si>
    <r>
      <t>25.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¿El Contrato Colectivo de Trabajo y/o la revisión del mismo fue aprobada por los trabajadores mediante voto  personal, libre directo y secreto?</t>
    </r>
  </si>
  <si>
    <r>
      <t>26.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 xml:space="preserve">¿Sabe si al comité del sindicato lo eligieron mediante el voto personal, libre, directo y secreto? </t>
    </r>
  </si>
  <si>
    <r>
      <t>27.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¿La Directiva del sindicato cuenta con su toma dé nota vigente, expedida por la autoridad competente?</t>
    </r>
  </si>
  <si>
    <r>
      <t>28.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¿Las secciones sindicales o representaciones cuentan con su toma de nota vigente o están formalmente organizadas?</t>
    </r>
  </si>
  <si>
    <r>
      <t>35.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¿Tiene la empresa conocimiento de que la autoridad laboral ante quien se encuentra depositado su Contrato Colectivo Trabajo puede requerirle apoyo logístico o documental en el proceso de legitimación de dicho contrato por decisión propia o a petición de su sindicato titular?</t>
    </r>
  </si>
  <si>
    <r>
      <t>36.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¿Tiene la empresa conocimiento de la obligación que tiene de proporcionar apoyo logístico o documental en el proceso de legitimación del contrato colectivo de trabajo a que se refiere la pregunta anterior?</t>
    </r>
  </si>
  <si>
    <r>
      <t>37.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¿Tienen constituidas las comisiones obrero patronales establecidas en la Ley Federal del Trabajo?</t>
    </r>
  </si>
  <si>
    <r>
      <t>38.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¿Los representantes de los trabajadores en las comisiones señaladas en el punto anterior actúan y dejan constancia por escrito?</t>
    </r>
  </si>
  <si>
    <r>
      <t>39.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¿Ha tenido conflictos con sus trabajadores por su afiliación sindical en los últimos dos años?</t>
    </r>
  </si>
  <si>
    <r>
      <t>40.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¿Ha tenido conflictos colectivos en la empresa con motivo de huelgas, paros ilegales o demandas de titularidad del CCT entre dos o más organizaciones sindicales en los últimos años?</t>
    </r>
  </si>
  <si>
    <r>
      <t>41.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¿Están pendientes de resolverse por la autoridad competente cualquiera de los conflictos señalados en el punto anterior?</t>
    </r>
  </si>
  <si>
    <r>
      <t>42.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¿Sabe si se ha presentado alguna queja a Derechos Humanos, Secretaría del Trabajo u otro organismo internacional derivado de lo señalado en los puntos anteriores?</t>
    </r>
  </si>
  <si>
    <r>
      <t>43.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¿El Reglamento Interior de Trabajo fue elaborado como lo establece la Ley Federal del Trabajo por una Comisión mixta de trabajadores y empresa o entre el sindicato y la empresa?</t>
    </r>
  </si>
  <si>
    <r>
      <t>44.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¿Los trabajadores conocen el Reglamento Interior de Trabajo?</t>
    </r>
  </si>
  <si>
    <r>
      <t>45.</t>
    </r>
    <r>
      <rPr>
        <sz val="14"/>
        <color rgb="FF000000"/>
        <rFont val="Arial"/>
        <family val="2"/>
      </rPr>
      <t>¿Sabe si el sindicato ha rendido cuenta a los trabajadores respecto al manejo de las cuotas?</t>
    </r>
  </si>
  <si>
    <t>RESPUESTA</t>
  </si>
  <si>
    <t>TOTAL DE PUNTOS</t>
  </si>
  <si>
    <t>% DE CUMPLIMIENTO</t>
  </si>
  <si>
    <t>Respuesta Correcta</t>
  </si>
  <si>
    <t>Si</t>
  </si>
  <si>
    <t>No</t>
  </si>
  <si>
    <r>
      <t>15.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¿Le paga o le entera al sindicato alguna cantidad por conceptos distintos a la cuota sindical de los trabajadores?</t>
    </r>
  </si>
  <si>
    <r>
      <t>16.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¿Las cantidades económicas que cubre al sindicato distintas de la cuota sindical, están contemplados en el CCT?</t>
    </r>
  </si>
  <si>
    <r>
      <t>29.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¿El CCT contiene cláusula de exclusión, es decir, la obligación de la  empresa de separar a un  trabajador por determinación del sindicato?</t>
    </r>
  </si>
  <si>
    <r>
      <t>33.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¿Ha cumplido con lo solicitado por algún trabajador, respecto de lo señalado en el punto anterior?</t>
    </r>
  </si>
  <si>
    <r>
      <t>34.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¿El sindicato legitimó el contenido del CCT previo aviso a la autoridad competente y a través de la consulta a la mayoría de los trabajadores mediante voto personal, libre, secreto y directo?</t>
    </r>
  </si>
  <si>
    <r>
      <t>32.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¿Ha recibido solicitudes de los trabajadores para que no le retenga la cuota sindical?</t>
    </r>
  </si>
  <si>
    <r>
      <t>31.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¿Se ha aplicado la cláusula de exclusión a algún(os) trabajador(es) a solicitud del sindicato?</t>
    </r>
  </si>
  <si>
    <t>Cum</t>
  </si>
  <si>
    <t xml:space="preserve">Cumplimiento </t>
  </si>
  <si>
    <t xml:space="preserve">Incumplimiento </t>
  </si>
  <si>
    <r>
      <t>II.</t>
    </r>
    <r>
      <rPr>
        <b/>
        <sz val="9"/>
        <color rgb="FF000000"/>
        <rFont val="Times New Roman"/>
        <family val="1"/>
      </rPr>
      <t xml:space="preserve">      </t>
    </r>
    <r>
      <rPr>
        <b/>
        <sz val="9"/>
        <color rgb="FF000000"/>
        <rFont val="Arial"/>
        <family val="2"/>
      </rPr>
      <t xml:space="preserve">Representatividad de las organizaciones sindicales. </t>
    </r>
  </si>
  <si>
    <t>Muy mal</t>
  </si>
  <si>
    <t>Mal</t>
  </si>
  <si>
    <t>Regular</t>
  </si>
  <si>
    <t>Bueno</t>
  </si>
  <si>
    <t>Muy Bueno</t>
  </si>
  <si>
    <t>Total</t>
  </si>
  <si>
    <t>Valor</t>
  </si>
  <si>
    <t xml:space="preserve">Antes </t>
  </si>
  <si>
    <t>Puntero</t>
  </si>
  <si>
    <t>Despues</t>
  </si>
  <si>
    <t>CUESTIONARIO PARA EVALUAR EN LA ESFERA DE CUMPLIMIENTO DE LOS -PATRONES- SI SE RESPETAN LOS DERECHOS DE SINDICACIÓN Y DE NEGOCIACIÓN COLECTIVA.</t>
  </si>
  <si>
    <t>SI</t>
  </si>
  <si>
    <r>
      <t>I.</t>
    </r>
    <r>
      <rPr>
        <b/>
        <sz val="14"/>
        <color rgb="FF000000"/>
        <rFont val="Times New Roman"/>
        <family val="1"/>
      </rPr>
      <t xml:space="preserve">        </t>
    </r>
    <r>
      <rPr>
        <b/>
        <sz val="14"/>
        <color rgb="FF000000"/>
        <rFont val="Arial"/>
        <family val="2"/>
      </rPr>
      <t>Derecho de los trabajadores para constituir libremente las organizaciones que estimen convenientes y la de afiliarse, no afiliarse o desafiliarse de las mismas.</t>
    </r>
  </si>
  <si>
    <r>
      <rPr>
        <b/>
        <sz val="14"/>
        <color rgb="FF000000"/>
        <rFont val="Arial"/>
        <family val="2"/>
      </rPr>
      <t>14.</t>
    </r>
    <r>
      <rPr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¿Descuenta a los trabajadores y entera al sindicato la cuota sindical?</t>
    </r>
  </si>
  <si>
    <t>si</t>
  </si>
  <si>
    <t>no</t>
  </si>
  <si>
    <t>PUNTUACIÓN</t>
  </si>
  <si>
    <r>
      <t>1.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¿Tiene celebrado CCT con un sindicato?</t>
    </r>
    <r>
      <rPr>
        <b/>
        <sz val="14"/>
        <color rgb="FF000000"/>
        <rFont val="Arial"/>
        <family val="2"/>
      </rPr>
      <t xml:space="preserve">   *En caso de escoger respuesta negativa no aplica el cuestionario.</t>
    </r>
  </si>
  <si>
    <r>
      <t>11.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¿En la toma de decisiones internas del sindicato incide de manera directa o indirecta la empresa o alguno de sus representantes?</t>
    </r>
  </si>
  <si>
    <t xml:space="preserve">HERRAMIENTA DE AUTODIAGNÓSTICO PARA CRITERIOS LABORALES T-MEC </t>
  </si>
  <si>
    <r>
      <t>6.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¿La empresa sujeta o ha sujetado la permanencia de empleo de un trabajador a la condición de que se encuentre afiliado a un sindicato?</t>
    </r>
  </si>
  <si>
    <r>
      <t>30.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¿El CCT incluye alguna cláusula que contenga como condición de permanencia en el trabajo, la de estar afiliado al sindicato?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</si>
</sst>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Times New Roman"/>
      <family val="1"/>
    </font>
    <font>
      <vertAlign val="subscript"/>
      <sz val="14"/>
      <color rgb="FF000000"/>
      <name val="Arial"/>
      <family val="2"/>
    </font>
    <font>
      <sz val="14"/>
      <color rgb="FF000000"/>
      <name val="Times New Roman"/>
      <family val="1"/>
    </font>
    <font>
      <b/>
      <sz val="2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2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4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8" borderId="0" xfId="0" applyFill="1"/>
    <xf numFmtId="0" fontId="0" fillId="0" borderId="0" xfId="0" applyNumberFormat="1"/>
    <xf numFmtId="0" fontId="13" fillId="0" borderId="0" xfId="0" applyFont="1" applyFill="1" applyBorder="1" applyAlignment="1">
      <alignment vertical="center"/>
    </xf>
    <xf numFmtId="0" fontId="0" fillId="0" borderId="1" xfId="0" applyBorder="1"/>
    <xf numFmtId="9" fontId="0" fillId="0" borderId="0" xfId="0" applyNumberFormat="1"/>
    <xf numFmtId="2" fontId="0" fillId="0" borderId="0" xfId="0" applyNumberFormat="1"/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6" borderId="0" xfId="0" applyFill="1" applyProtection="1">
      <protection locked="0"/>
    </xf>
    <xf numFmtId="0" fontId="5" fillId="0" borderId="0" xfId="0" applyFont="1" applyAlignment="1" applyProtection="1">
      <alignment horizontal="left" vertical="center" indent="4"/>
      <protection locked="0"/>
    </xf>
    <xf numFmtId="0" fontId="3" fillId="0" borderId="1" xfId="0" applyFont="1" applyBorder="1" applyAlignment="1" applyProtection="1">
      <alignment horizontal="justify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8" borderId="0" xfId="0" applyFill="1" applyProtection="1"/>
    <xf numFmtId="0" fontId="17" fillId="0" borderId="0" xfId="0" applyFont="1" applyAlignment="1" applyProtection="1">
      <protection locked="0"/>
    </xf>
    <xf numFmtId="0" fontId="10" fillId="2" borderId="6" xfId="0" applyFont="1" applyFill="1" applyBorder="1" applyAlignment="1" applyProtection="1">
      <alignment vertical="center" wrapText="1"/>
      <protection locked="0"/>
    </xf>
    <xf numFmtId="0" fontId="10" fillId="9" borderId="0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9" fontId="12" fillId="5" borderId="1" xfId="1" applyFont="1" applyFill="1" applyBorder="1" applyAlignment="1" applyProtection="1">
      <alignment horizontal="center" vertical="center" wrapText="1"/>
      <protection locked="0"/>
    </xf>
    <xf numFmtId="9" fontId="12" fillId="5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18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justify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justify" vertical="center"/>
      <protection hidden="1"/>
    </xf>
    <xf numFmtId="0" fontId="3" fillId="3" borderId="2" xfId="0" applyFont="1" applyFill="1" applyBorder="1" applyAlignment="1" applyProtection="1">
      <alignment horizontal="justify" vertical="center"/>
      <protection hidden="1"/>
    </xf>
    <xf numFmtId="0" fontId="3" fillId="3" borderId="3" xfId="0" applyFont="1" applyFill="1" applyBorder="1" applyAlignment="1" applyProtection="1">
      <alignment horizontal="justify" vertic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5D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100" b="1" i="0" u="none" strike="noStrike" baseline="0">
                <a:effectLst/>
              </a:rPr>
              <a:t>I.        Derecho de los trabajadores para constituir libremente las organizaciones que estimen convenientes y la de afiliarse, no afiliarse o desafilarse de las mismas.</a:t>
            </a:r>
            <a:r>
              <a:rPr lang="es-MX" sz="1100" b="0" i="0" u="none" strike="noStrike" baseline="0"/>
              <a:t> </a:t>
            </a:r>
            <a:endParaRPr lang="es-MX" sz="1100"/>
          </a:p>
        </c:rich>
      </c:tx>
      <c:layout>
        <c:manualLayout>
          <c:xMode val="edge"/>
          <c:yMode val="edge"/>
          <c:x val="0.1420693350831146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Hoja1!$G$7:$G$8</c:f>
              <c:strCache>
                <c:ptCount val="2"/>
                <c:pt idx="0">
                  <c:v>Cumplimiento </c:v>
                </c:pt>
                <c:pt idx="1">
                  <c:v>Incumplimiento </c:v>
                </c:pt>
              </c:strCache>
            </c:strRef>
          </c:cat>
          <c:val>
            <c:numRef>
              <c:f>Hoja1!$H$7:$H$8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9-4C79-8259-6274C73D8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74114656"/>
        <c:axId val="1253499632"/>
      </c:barChart>
      <c:catAx>
        <c:axId val="1274114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3499632"/>
        <c:crosses val="autoZero"/>
        <c:auto val="1"/>
        <c:lblAlgn val="ctr"/>
        <c:lblOffset val="100"/>
        <c:noMultiLvlLbl val="0"/>
      </c:catAx>
      <c:valAx>
        <c:axId val="125349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4114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II.      Representatividad de las organizaciones sindicales.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Hoja1!$G$27:$G$28</c:f>
              <c:strCache>
                <c:ptCount val="2"/>
                <c:pt idx="0">
                  <c:v>Cumplimiento </c:v>
                </c:pt>
                <c:pt idx="1">
                  <c:v>Incumplimiento </c:v>
                </c:pt>
              </c:strCache>
            </c:strRef>
          </c:cat>
          <c:val>
            <c:numRef>
              <c:f>Hoja1!$H$27:$H$28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6-4314-B55A-570B9F28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49924288"/>
        <c:axId val="1139802704"/>
      </c:barChart>
      <c:catAx>
        <c:axId val="124992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39802704"/>
        <c:crosses val="autoZero"/>
        <c:auto val="1"/>
        <c:lblAlgn val="ctr"/>
        <c:lblOffset val="100"/>
        <c:noMultiLvlLbl val="0"/>
      </c:catAx>
      <c:valAx>
        <c:axId val="113980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9924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VELOCIMETRO</a:t>
            </a:r>
            <a:r>
              <a:rPr lang="es-MX" baseline="0"/>
              <a:t> DE CUMPLIMIENTO</a:t>
            </a:r>
            <a:endParaRPr lang="es-MX"/>
          </a:p>
        </c:rich>
      </c:tx>
      <c:layout>
        <c:manualLayout>
          <c:xMode val="edge"/>
          <c:yMode val="edge"/>
          <c:x val="0.27257470220068647"/>
          <c:y val="3.82592118843354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2241066020593571E-2"/>
          <c:y val="0.10490796400139539"/>
          <c:w val="0.49581199479251697"/>
          <c:h val="0.90241704974092896"/>
        </c:manualLayout>
      </c:layout>
      <c:doughnut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F4-412A-942C-ABD0F50CDE9C}"/>
              </c:ext>
            </c:extLst>
          </c:dPt>
          <c:dPt>
            <c:idx val="1"/>
            <c:bubble3D val="0"/>
            <c:spPr>
              <a:solidFill>
                <a:srgbClr val="EC5D0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2F4-412A-942C-ABD0F50CDE9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F4-412A-942C-ABD0F50CDE9C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2F4-412A-942C-ABD0F50CDE9C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F4-412A-942C-ABD0F50CDE9C}"/>
              </c:ext>
            </c:extLst>
          </c:dPt>
          <c:dPt>
            <c:idx val="5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2F4-412A-942C-ABD0F50CDE9C}"/>
              </c:ext>
            </c:extLst>
          </c:dPt>
          <c:val>
            <c:numRef>
              <c:f>Hoja1!$H$37:$H$42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4-412A-942C-ABD0F50CD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1"/>
      </c:doughnutChart>
      <c:pieChart>
        <c:varyColors val="1"/>
        <c:ser>
          <c:idx val="1"/>
          <c:order val="1"/>
          <c:tx>
            <c:v>Puntero</c:v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F4-412A-942C-ABD0F50CDE9C}"/>
              </c:ext>
            </c:extLst>
          </c:dPt>
          <c:dPt>
            <c:idx val="1"/>
            <c:bubble3D val="0"/>
            <c:spPr>
              <a:solidFill>
                <a:schemeClr val="bg2">
                  <a:lumMod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F4-412A-942C-ABD0F50CDE9C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2F4-412A-942C-ABD0F50CDE9C}"/>
              </c:ext>
            </c:extLst>
          </c:dPt>
          <c:val>
            <c:numRef>
              <c:f>Hoja1!$H$46:$H$48</c:f>
              <c:numCache>
                <c:formatCode>General</c:formatCode>
                <c:ptCount val="3"/>
                <c:pt idx="0">
                  <c:v>0</c:v>
                </c:pt>
                <c:pt idx="1">
                  <c:v>0.03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F4-412A-942C-ABD0F50CD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200"/>
              <a:t>I.        Derecho de los trabajadores para constituir libremente las organizaciones que estimen convenientes y la de afiliarse, no afiliarse o desafiliarse de las mismas. </a:t>
            </a:r>
          </a:p>
        </c:rich>
      </c:tx>
      <c:layout>
        <c:manualLayout>
          <c:xMode val="edge"/>
          <c:yMode val="edge"/>
          <c:x val="0.1186318897637795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chemeClr val="accent2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Hoja1!$G$7:$G$8</c:f>
              <c:strCache>
                <c:ptCount val="2"/>
                <c:pt idx="0">
                  <c:v>Cumplimiento </c:v>
                </c:pt>
                <c:pt idx="1">
                  <c:v>Incumplimiento </c:v>
                </c:pt>
              </c:strCache>
            </c:strRef>
          </c:cat>
          <c:val>
            <c:numRef>
              <c:f>Hoja1!$H$7:$H$8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E-4EF5-AFE0-51994272D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274114656"/>
        <c:axId val="1253499632"/>
      </c:barChart>
      <c:catAx>
        <c:axId val="1274114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3499632"/>
        <c:crosses val="autoZero"/>
        <c:auto val="1"/>
        <c:lblAlgn val="ctr"/>
        <c:lblOffset val="100"/>
        <c:noMultiLvlLbl val="0"/>
      </c:catAx>
      <c:valAx>
        <c:axId val="125349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4114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2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II.      Representatividad de las organizaciones sindicales.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chemeClr val="accent2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Hoja1!$G$27:$G$28</c:f>
              <c:strCache>
                <c:ptCount val="2"/>
                <c:pt idx="0">
                  <c:v>Cumplimiento </c:v>
                </c:pt>
                <c:pt idx="1">
                  <c:v>Incumplimiento </c:v>
                </c:pt>
              </c:strCache>
            </c:strRef>
          </c:cat>
          <c:val>
            <c:numRef>
              <c:f>Hoja1!$H$27:$H$28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9-4F72-84F5-B47092997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249924288"/>
        <c:axId val="1139802704"/>
      </c:barChart>
      <c:catAx>
        <c:axId val="124992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39802704"/>
        <c:crosses val="autoZero"/>
        <c:auto val="1"/>
        <c:lblAlgn val="ctr"/>
        <c:lblOffset val="100"/>
        <c:noMultiLvlLbl val="0"/>
      </c:catAx>
      <c:valAx>
        <c:axId val="113980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9924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2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09663642918989"/>
          <c:y val="0"/>
          <c:w val="0.52646735797560296"/>
          <c:h val="1"/>
        </c:manualLayout>
      </c:layout>
      <c:doughnut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F8-43CC-AD54-C8E8D309D380}"/>
              </c:ext>
            </c:extLst>
          </c:dPt>
          <c:dPt>
            <c:idx val="1"/>
            <c:bubble3D val="0"/>
            <c:spPr>
              <a:solidFill>
                <a:srgbClr val="EC5D0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F8-43CC-AD54-C8E8D309D380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F8-43CC-AD54-C8E8D309D380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AF8-43CC-AD54-C8E8D309D380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AF8-43CC-AD54-C8E8D309D380}"/>
              </c:ext>
            </c:extLst>
          </c:dPt>
          <c:dPt>
            <c:idx val="5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F8-43CC-AD54-C8E8D309D380}"/>
              </c:ext>
            </c:extLst>
          </c:dPt>
          <c:val>
            <c:numRef>
              <c:f>Hoja1!$H$37:$H$42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AF8-43CC-AD54-C8E8D309D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1"/>
      </c:doughnutChart>
      <c:pieChart>
        <c:varyColors val="1"/>
        <c:ser>
          <c:idx val="1"/>
          <c:order val="1"/>
          <c:tx>
            <c:v>Puntero</c:v>
          </c:tx>
          <c:spPr>
            <a:ln>
              <a:noFill/>
            </a:ln>
          </c:spPr>
          <c:dPt>
            <c:idx val="0"/>
            <c:bubble3D val="0"/>
            <c:explosion val="3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AF8-43CC-AD54-C8E8D309D380}"/>
              </c:ext>
            </c:extLst>
          </c:dPt>
          <c:dPt>
            <c:idx val="1"/>
            <c:bubble3D val="0"/>
            <c:spPr>
              <a:solidFill>
                <a:schemeClr val="bg2">
                  <a:lumMod val="2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AF8-43CC-AD54-C8E8D309D380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AF8-43CC-AD54-C8E8D309D380}"/>
              </c:ext>
            </c:extLst>
          </c:dPt>
          <c:val>
            <c:numRef>
              <c:f>Hoja1!$H$46:$H$48</c:f>
              <c:numCache>
                <c:formatCode>General</c:formatCode>
                <c:ptCount val="3"/>
                <c:pt idx="0">
                  <c:v>0</c:v>
                </c:pt>
                <c:pt idx="1">
                  <c:v>0.03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F8-43CC-AD54-C8E8D309D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3</xdr:row>
      <xdr:rowOff>38100</xdr:rowOff>
    </xdr:from>
    <xdr:to>
      <xdr:col>11</xdr:col>
      <xdr:colOff>257175</xdr:colOff>
      <xdr:row>20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452437</xdr:colOff>
      <xdr:row>3</xdr:row>
      <xdr:rowOff>38100</xdr:rowOff>
    </xdr:from>
    <xdr:to>
      <xdr:col>17</xdr:col>
      <xdr:colOff>452437</xdr:colOff>
      <xdr:row>20</xdr:row>
      <xdr:rowOff>119062</xdr:rowOff>
    </xdr:to>
    <xdr:graphicFrame macro="">
      <xdr:nvGraphicFramePr>
        <xdr:cNvPr id="9" name="Gráfico 5">
          <a:extLst>
            <a:ext uri="{FF2B5EF4-FFF2-40B4-BE49-F238E27FC236}">
              <a16:creationId xmlns:a16="http://schemas.microsoft.com/office/drawing/2014/main" id="{00000000-0008-0000-0000-000009000000}"/>
            </a:ext>
            <a:ext uri="{147F2762-F138-4A5C-976F-8EAC2B608ADB}">
              <a16:predDERef xmlns:a16="http://schemas.microsoft.com/office/drawing/2014/main" pred="{B7249998-65B7-4230-AC9F-124F8EDED5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47626</xdr:colOff>
      <xdr:row>31</xdr:row>
      <xdr:rowOff>142876</xdr:rowOff>
    </xdr:from>
    <xdr:to>
      <xdr:col>16</xdr:col>
      <xdr:colOff>657226</xdr:colOff>
      <xdr:row>49</xdr:row>
      <xdr:rowOff>33338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0.09135</cdr:x>
      <cdr:y>0.35868</cdr:y>
    </cdr:from>
    <cdr:to>
      <cdr:x>0.20994</cdr:x>
      <cdr:y>0.4792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F603E40-6CB6-4D35-A936-3409F1EAF922}"/>
            </a:ext>
          </a:extLst>
        </cdr:cNvPr>
        <cdr:cNvSpPr txBox="1"/>
      </cdr:nvSpPr>
      <cdr:spPr>
        <a:xfrm xmlns:a="http://schemas.openxmlformats.org/drawingml/2006/main">
          <a:off x="542924" y="1190624"/>
          <a:ext cx="7048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0.42308</cdr:x>
      <cdr:y>0.36227</cdr:y>
    </cdr:from>
    <cdr:to>
      <cdr:x>0.57692</cdr:x>
      <cdr:y>0.63773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79BFCECA-52EE-4832-BA71-5F42FF4BE544}"/>
            </a:ext>
          </a:extLst>
        </cdr:cNvPr>
        <cdr:cNvSpPr txBox="1"/>
      </cdr:nvSpPr>
      <cdr:spPr>
        <a:xfrm xmlns:a="http://schemas.openxmlformats.org/drawingml/2006/main">
          <a:off x="2514600" y="1202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0.42308</cdr:x>
      <cdr:y>0.36227</cdr:y>
    </cdr:from>
    <cdr:to>
      <cdr:x>0.57692</cdr:x>
      <cdr:y>0.63773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B6F8A891-18FC-4422-B142-C3367D423354}"/>
            </a:ext>
          </a:extLst>
        </cdr:cNvPr>
        <cdr:cNvSpPr txBox="1"/>
      </cdr:nvSpPr>
      <cdr:spPr>
        <a:xfrm xmlns:a="http://schemas.openxmlformats.org/drawingml/2006/main">
          <a:off x="2514600" y="1202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0.19712</cdr:x>
      <cdr:y>0.47418</cdr:y>
    </cdr:from>
    <cdr:to>
      <cdr:x>0.23718</cdr:x>
      <cdr:y>0.56241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5E50FB6B-B83C-4F82-BEB6-500D37947486}"/>
            </a:ext>
          </a:extLst>
        </cdr:cNvPr>
        <cdr:cNvSpPr txBox="1"/>
      </cdr:nvSpPr>
      <cdr:spPr>
        <a:xfrm xmlns:a="http://schemas.openxmlformats.org/drawingml/2006/main">
          <a:off x="1171575" y="1574006"/>
          <a:ext cx="238124" cy="292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0</a:t>
          </a:r>
        </a:p>
      </cdr:txBody>
    </cdr:sp>
  </cdr:relSizeAnchor>
  <cdr:relSizeAnchor xmlns:cdr="http://schemas.openxmlformats.org/drawingml/2006/chartDrawing">
    <cdr:from>
      <cdr:x>0.22169</cdr:x>
      <cdr:y>0.22477</cdr:y>
    </cdr:from>
    <cdr:to>
      <cdr:x>0.30449</cdr:x>
      <cdr:y>0.33572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6D02F1EF-2489-413A-A986-E750046D4D42}"/>
            </a:ext>
          </a:extLst>
        </cdr:cNvPr>
        <cdr:cNvSpPr txBox="1"/>
      </cdr:nvSpPr>
      <cdr:spPr>
        <a:xfrm xmlns:a="http://schemas.openxmlformats.org/drawingml/2006/main">
          <a:off x="1317625" y="746125"/>
          <a:ext cx="492124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20%</a:t>
          </a:r>
        </a:p>
      </cdr:txBody>
    </cdr:sp>
  </cdr:relSizeAnchor>
  <cdr:relSizeAnchor xmlns:cdr="http://schemas.openxmlformats.org/drawingml/2006/chartDrawing">
    <cdr:from>
      <cdr:x>0.35791</cdr:x>
      <cdr:y>0.06695</cdr:y>
    </cdr:from>
    <cdr:to>
      <cdr:x>0.4407</cdr:x>
      <cdr:y>0.17791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2127250" y="222250"/>
          <a:ext cx="492124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40%</a:t>
          </a:r>
        </a:p>
      </cdr:txBody>
    </cdr:sp>
  </cdr:relSizeAnchor>
  <cdr:relSizeAnchor xmlns:cdr="http://schemas.openxmlformats.org/drawingml/2006/chartDrawing">
    <cdr:from>
      <cdr:x>0.52938</cdr:x>
      <cdr:y>0.04687</cdr:y>
    </cdr:from>
    <cdr:to>
      <cdr:x>0.61218</cdr:x>
      <cdr:y>0.15782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3146425" y="155575"/>
          <a:ext cx="492124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60%</a:t>
          </a:r>
        </a:p>
      </cdr:txBody>
    </cdr:sp>
  </cdr:relSizeAnchor>
  <cdr:relSizeAnchor xmlns:cdr="http://schemas.openxmlformats.org/drawingml/2006/chartDrawing">
    <cdr:from>
      <cdr:x>0.67361</cdr:x>
      <cdr:y>0.23051</cdr:y>
    </cdr:from>
    <cdr:to>
      <cdr:x>0.75641</cdr:x>
      <cdr:y>0.34146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4003675" y="765175"/>
          <a:ext cx="492124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80%</a:t>
          </a:r>
        </a:p>
      </cdr:txBody>
    </cdr:sp>
  </cdr:relSizeAnchor>
  <cdr:relSizeAnchor xmlns:cdr="http://schemas.openxmlformats.org/drawingml/2006/chartDrawing">
    <cdr:from>
      <cdr:x>0.7265</cdr:x>
      <cdr:y>0.48015</cdr:y>
    </cdr:from>
    <cdr:to>
      <cdr:x>0.81731</cdr:x>
      <cdr:y>0.5911</cdr:y>
    </cdr:to>
    <cdr:sp macro="" textlink="">
      <cdr:nvSpPr>
        <cdr:cNvPr id="10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4317999" y="1593850"/>
          <a:ext cx="539749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100%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47625</xdr:rowOff>
    </xdr:from>
    <xdr:to>
      <xdr:col>8</xdr:col>
      <xdr:colOff>714375</xdr:colOff>
      <xdr:row>7</xdr:row>
      <xdr:rowOff>180975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00101" y="47625"/>
          <a:ext cx="6010274" cy="1276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800" b="1" i="0" u="none" strike="noStrike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CUESTIONARIO PARA EVALUAR EN LA ESFERA DE CUMPLIMIENTO DE LOS -PATRONES- SI SE RESPETAN LOS DERECHOS DE SINDICACIÓN Y DE NEGOCIACIÓN COLECTIVA.</a:t>
          </a:r>
          <a:r>
            <a:rPr lang="es-MX" sz="1800">
              <a:solidFill>
                <a:schemeClr val="accent2">
                  <a:lumMod val="75000"/>
                </a:schemeClr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133350</xdr:rowOff>
    </xdr:from>
    <xdr:to>
      <xdr:col>3</xdr:col>
      <xdr:colOff>342900</xdr:colOff>
      <xdr:row>9</xdr:row>
      <xdr:rowOff>19050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04850" y="1276350"/>
          <a:ext cx="19240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 u="sng">
              <a:solidFill>
                <a:schemeClr val="accent2">
                  <a:lumMod val="75000"/>
                </a:schemeClr>
              </a:solidFill>
            </a:rPr>
            <a:t>INSTRUCCIONES</a:t>
          </a:r>
          <a:endParaRPr lang="es-MX" sz="1100" b="1" u="sng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295275</xdr:colOff>
      <xdr:row>9</xdr:row>
      <xdr:rowOff>114300</xdr:rowOff>
    </xdr:from>
    <xdr:to>
      <xdr:col>8</xdr:col>
      <xdr:colOff>457200</xdr:colOff>
      <xdr:row>24</xdr:row>
      <xdr:rowOff>85725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57275" y="1828800"/>
          <a:ext cx="5495925" cy="28289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MX" sz="1400" b="1" u="non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1. Ir a la hoja "Encuesta".</a:t>
          </a:r>
        </a:p>
        <a:p>
          <a:pPr marL="0" indent="0" algn="l"/>
          <a:r>
            <a:rPr lang="es-MX" sz="1400" b="1" u="non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1.1. Leer la pregunta y  escoger la respuesta que más se ajuste a la</a:t>
          </a:r>
          <a:r>
            <a:rPr lang="es-MX" sz="1400" b="1" u="none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 esfera de cumplimiento en su Empresa.</a:t>
          </a:r>
        </a:p>
        <a:p>
          <a:pPr marL="0" indent="0" algn="l"/>
          <a:r>
            <a:rPr lang="es-MX" sz="1400" b="1" u="non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1.2.En la columna de "Respuesta" existen</a:t>
          </a:r>
          <a:r>
            <a:rPr lang="es-MX" sz="1400" b="1" u="none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 dos opciones, en la que se deberá elegir una sola y marcar con </a:t>
          </a:r>
          <a:r>
            <a:rPr lang="es-MX" sz="1400" b="1" u="non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una "X" mediante</a:t>
          </a:r>
          <a:r>
            <a:rPr lang="es-MX" sz="1400" b="1" u="none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 el uso de la lista desplegable que aparece en la casilla.</a:t>
          </a:r>
          <a:endParaRPr lang="es-MX" sz="1400" b="1" u="none">
            <a:solidFill>
              <a:schemeClr val="accent2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s-MX" sz="1400" b="1" u="non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2. Una vez realizada la encuesta, pasar a la hoja "Tablero" para poder ver el análisis de los</a:t>
          </a:r>
          <a:r>
            <a:rPr lang="es-MX" sz="1400" b="1" u="none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 resultados</a:t>
          </a:r>
          <a:r>
            <a:rPr lang="es-MX" sz="1400" b="1" u="non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.</a:t>
          </a:r>
        </a:p>
        <a:p>
          <a:pPr marL="0" indent="0" algn="ctr"/>
          <a:endParaRPr lang="es-MX" sz="1400" b="1" u="sng">
            <a:solidFill>
              <a:schemeClr val="accent2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s-MX" sz="1400" b="1" u="sng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SI TIENE TODO CLARO PUEDE INICIAR </a:t>
          </a:r>
        </a:p>
        <a:p>
          <a:endParaRPr lang="es-MX" sz="1100" baseline="0"/>
        </a:p>
        <a:p>
          <a:endParaRPr lang="es-MX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1411942</xdr:colOff>
      <xdr:row>0</xdr:row>
      <xdr:rowOff>0</xdr:rowOff>
    </xdr:from>
    <xdr:to>
      <xdr:col>4</xdr:col>
      <xdr:colOff>739589</xdr:colOff>
      <xdr:row>0</xdr:row>
      <xdr:rowOff>739588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A723B2-27D0-4173-B673-0C043F48C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5942" y="0"/>
          <a:ext cx="8157882" cy="7395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253545</xdr:colOff>
      <xdr:row>23</xdr:row>
      <xdr:rowOff>113393</xdr:rowOff>
    </xdr:from>
    <xdr:to>
      <xdr:col>8</xdr:col>
      <xdr:colOff>282121</xdr:colOff>
      <xdr:row>45</xdr:row>
      <xdr:rowOff>113394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494846</xdr:colOff>
      <xdr:row>23</xdr:row>
      <xdr:rowOff>102053</xdr:rowOff>
    </xdr:from>
    <xdr:to>
      <xdr:col>15</xdr:col>
      <xdr:colOff>523421</xdr:colOff>
      <xdr:row>45</xdr:row>
      <xdr:rowOff>101600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45357</xdr:colOff>
      <xdr:row>1</xdr:row>
      <xdr:rowOff>56696</xdr:rowOff>
    </xdr:from>
    <xdr:to>
      <xdr:col>16</xdr:col>
      <xdr:colOff>0</xdr:colOff>
      <xdr:row>5</xdr:row>
      <xdr:rowOff>90715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05089" y="249464"/>
          <a:ext cx="11350625" cy="805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000" b="1">
              <a:solidFill>
                <a:schemeClr val="accent2">
                  <a:lumMod val="75000"/>
                </a:schemeClr>
              </a:solidFill>
            </a:rPr>
            <a:t>RESULTADOS</a:t>
          </a:r>
          <a:r>
            <a:rPr lang="es-MX" sz="6000" b="1" baseline="0">
              <a:solidFill>
                <a:schemeClr val="accent2">
                  <a:lumMod val="75000"/>
                </a:schemeClr>
              </a:solidFill>
            </a:rPr>
            <a:t> </a:t>
          </a:r>
          <a:endParaRPr lang="es-MX" sz="60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464911</xdr:colOff>
      <xdr:row>7</xdr:row>
      <xdr:rowOff>45357</xdr:rowOff>
    </xdr:from>
    <xdr:to>
      <xdr:col>6</xdr:col>
      <xdr:colOff>34018</xdr:colOff>
      <xdr:row>14</xdr:row>
      <xdr:rowOff>158750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224643" y="1394732"/>
          <a:ext cx="3367768" cy="14627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 u="sng" baseline="0">
              <a:solidFill>
                <a:schemeClr val="accent2">
                  <a:lumMod val="75000"/>
                </a:schemeClr>
              </a:solidFill>
            </a:rPr>
            <a:t>TOTAL DE PREGUNTAS DE CUMPLIMIENTO</a:t>
          </a:r>
        </a:p>
        <a:p>
          <a:pPr algn="ctr"/>
          <a:endParaRPr lang="es-MX" sz="2000" b="1" u="sng" baseline="0">
            <a:solidFill>
              <a:schemeClr val="accent2">
                <a:lumMod val="75000"/>
              </a:schemeClr>
            </a:solidFill>
          </a:endParaRPr>
        </a:p>
        <a:p>
          <a:pPr algn="ctr"/>
          <a:endParaRPr lang="es-MX" sz="2000" b="1" u="none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476250</xdr:colOff>
      <xdr:row>15</xdr:row>
      <xdr:rowOff>192767</xdr:rowOff>
    </xdr:from>
    <xdr:to>
      <xdr:col>6</xdr:col>
      <xdr:colOff>45357</xdr:colOff>
      <xdr:row>23</xdr:row>
      <xdr:rowOff>113392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235982" y="3084285"/>
          <a:ext cx="3367768" cy="14627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2000" b="1" u="sng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% DE CUMPLIMIENTO</a:t>
          </a:r>
        </a:p>
      </xdr:txBody>
    </xdr:sp>
    <xdr:clientData/>
  </xdr:twoCellAnchor>
  <xdr:twoCellAnchor>
    <xdr:from>
      <xdr:col>5</xdr:col>
      <xdr:colOff>623660</xdr:colOff>
      <xdr:row>10</xdr:row>
      <xdr:rowOff>113394</xdr:rowOff>
    </xdr:from>
    <xdr:to>
      <xdr:col>16</xdr:col>
      <xdr:colOff>612321</xdr:colOff>
      <xdr:row>29</xdr:row>
      <xdr:rowOff>158751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45357</xdr:colOff>
      <xdr:row>10</xdr:row>
      <xdr:rowOff>0</xdr:rowOff>
    </xdr:from>
    <xdr:to>
      <xdr:col>12</xdr:col>
      <xdr:colOff>510268</xdr:colOff>
      <xdr:row>11</xdr:row>
      <xdr:rowOff>102055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162143" y="1927679"/>
          <a:ext cx="464911" cy="294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60%</a:t>
          </a:r>
        </a:p>
      </xdr:txBody>
    </xdr:sp>
    <xdr:clientData/>
  </xdr:twoCellAnchor>
  <xdr:twoCellAnchor>
    <xdr:from>
      <xdr:col>12</xdr:col>
      <xdr:colOff>11339</xdr:colOff>
      <xdr:row>9</xdr:row>
      <xdr:rowOff>181428</xdr:rowOff>
    </xdr:from>
    <xdr:to>
      <xdr:col>12</xdr:col>
      <xdr:colOff>702281</xdr:colOff>
      <xdr:row>12</xdr:row>
      <xdr:rowOff>14559</xdr:rowOff>
    </xdr:to>
    <xdr:sp macro="" textlink="">
      <xdr:nvSpPr>
        <xdr:cNvPr id="9" name="CuadroTexto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9128125" y="1916339"/>
          <a:ext cx="690942" cy="41143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 sz="1100"/>
        </a:p>
      </xdr:txBody>
    </xdr:sp>
    <xdr:clientData/>
  </xdr:twoCellAnchor>
  <xdr:twoCellAnchor>
    <xdr:from>
      <xdr:col>10</xdr:col>
      <xdr:colOff>220436</xdr:colOff>
      <xdr:row>9</xdr:row>
      <xdr:rowOff>186418</xdr:rowOff>
    </xdr:from>
    <xdr:to>
      <xdr:col>11</xdr:col>
      <xdr:colOff>151645</xdr:colOff>
      <xdr:row>12</xdr:row>
      <xdr:rowOff>19549</xdr:rowOff>
    </xdr:to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7817757" y="1921329"/>
          <a:ext cx="690942" cy="41143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40%</a:t>
          </a:r>
        </a:p>
      </xdr:txBody>
    </xdr:sp>
    <xdr:clientData/>
  </xdr:twoCellAnchor>
  <xdr:twoCellAnchor>
    <xdr:from>
      <xdr:col>2</xdr:col>
      <xdr:colOff>646340</xdr:colOff>
      <xdr:row>18</xdr:row>
      <xdr:rowOff>124731</xdr:rowOff>
    </xdr:from>
    <xdr:to>
      <xdr:col>5</xdr:col>
      <xdr:colOff>351517</xdr:colOff>
      <xdr:row>22</xdr:row>
      <xdr:rowOff>147410</xdr:rowOff>
    </xdr:to>
    <xdr:sp macro="" textlink="Encuesta!E70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165804" y="3594552"/>
          <a:ext cx="1984374" cy="793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B22A32D-7816-4EB8-A6D6-D3A2C7646F4B}" type="TxLink">
            <a:rPr lang="en-US" sz="4000" b="1" i="0" u="none" strike="noStrike">
              <a:solidFill>
                <a:schemeClr val="bg1"/>
              </a:solidFill>
              <a:latin typeface="Arial"/>
              <a:cs typeface="Arial"/>
            </a:rPr>
            <a:pPr/>
            <a:t>#¡VALOR!</a:t>
          </a:fld>
          <a:endParaRPr lang="es-MX" sz="200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600982</xdr:colOff>
      <xdr:row>17</xdr:row>
      <xdr:rowOff>22678</xdr:rowOff>
    </xdr:from>
    <xdr:to>
      <xdr:col>12</xdr:col>
      <xdr:colOff>408213</xdr:colOff>
      <xdr:row>19</xdr:row>
      <xdr:rowOff>102054</xdr:rowOff>
    </xdr:to>
    <xdr:sp macro="" textlink="Encuesta!E70">
      <xdr:nvSpPr>
        <xdr:cNvPr id="12" name="Cuadro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8198303" y="3299732"/>
          <a:ext cx="1326696" cy="464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B22A32D-7816-4EB8-A6D6-D3A2C7646F4B}" type="TxLink">
            <a:rPr lang="en-US" sz="2800" b="1" i="0" u="none" strike="noStrike">
              <a:solidFill>
                <a:schemeClr val="bg1"/>
              </a:solidFill>
              <a:latin typeface="Arial"/>
              <a:cs typeface="Arial"/>
            </a:rPr>
            <a:pPr/>
            <a:t>#¡VALOR!</a:t>
          </a:fld>
          <a:endParaRPr lang="es-MX" sz="14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158751</xdr:colOff>
      <xdr:row>10</xdr:row>
      <xdr:rowOff>170087</xdr:rowOff>
    </xdr:from>
    <xdr:to>
      <xdr:col>5</xdr:col>
      <xdr:colOff>351517</xdr:colOff>
      <xdr:row>14</xdr:row>
      <xdr:rowOff>79373</xdr:rowOff>
    </xdr:to>
    <xdr:sp macro="" textlink="Encuesta!E69">
      <xdr:nvSpPr>
        <xdr:cNvPr id="13" name="Cuadro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437947" y="2097766"/>
          <a:ext cx="1712231" cy="680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94FC5D66-4E9A-4AFA-9DBB-A30B272A1249}" type="TxLink">
            <a:rPr lang="en-US" sz="40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/>
            <a:t>#¡VALOR!</a:t>
          </a:fld>
          <a:endParaRPr lang="es-MX" sz="40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0.09135</cdr:x>
      <cdr:y>0.35868</cdr:y>
    </cdr:from>
    <cdr:to>
      <cdr:x>0.20994</cdr:x>
      <cdr:y>0.4792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F603E40-6CB6-4D35-A936-3409F1EAF922}"/>
            </a:ext>
          </a:extLst>
        </cdr:cNvPr>
        <cdr:cNvSpPr txBox="1"/>
      </cdr:nvSpPr>
      <cdr:spPr>
        <a:xfrm xmlns:a="http://schemas.openxmlformats.org/drawingml/2006/main">
          <a:off x="542924" y="1190624"/>
          <a:ext cx="7048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0.42308</cdr:x>
      <cdr:y>0.36227</cdr:y>
    </cdr:from>
    <cdr:to>
      <cdr:x>0.57692</cdr:x>
      <cdr:y>0.63773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79BFCECA-52EE-4832-BA71-5F42FF4BE544}"/>
            </a:ext>
          </a:extLst>
        </cdr:cNvPr>
        <cdr:cNvSpPr txBox="1"/>
      </cdr:nvSpPr>
      <cdr:spPr>
        <a:xfrm xmlns:a="http://schemas.openxmlformats.org/drawingml/2006/main">
          <a:off x="2514600" y="1202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0.42308</cdr:x>
      <cdr:y>0.36227</cdr:y>
    </cdr:from>
    <cdr:to>
      <cdr:x>0.57692</cdr:x>
      <cdr:y>0.63773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B6F8A891-18FC-4422-B142-C3367D423354}"/>
            </a:ext>
          </a:extLst>
        </cdr:cNvPr>
        <cdr:cNvSpPr txBox="1"/>
      </cdr:nvSpPr>
      <cdr:spPr>
        <a:xfrm xmlns:a="http://schemas.openxmlformats.org/drawingml/2006/main">
          <a:off x="2514600" y="1202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0.2637</cdr:x>
      <cdr:y>0.43137</cdr:y>
    </cdr:from>
    <cdr:to>
      <cdr:x>0.30376</cdr:x>
      <cdr:y>0.5196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5E50FB6B-B83C-4F82-BEB6-500D37947486}"/>
            </a:ext>
          </a:extLst>
        </cdr:cNvPr>
        <cdr:cNvSpPr txBox="1"/>
      </cdr:nvSpPr>
      <cdr:spPr>
        <a:xfrm xmlns:a="http://schemas.openxmlformats.org/drawingml/2006/main">
          <a:off x="2200732" y="1599484"/>
          <a:ext cx="334329" cy="327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0</a:t>
          </a:r>
        </a:p>
      </cdr:txBody>
    </cdr:sp>
  </cdr:relSizeAnchor>
  <cdr:relSizeAnchor xmlns:cdr="http://schemas.openxmlformats.org/drawingml/2006/chartDrawing">
    <cdr:from>
      <cdr:x>0.29098</cdr:x>
      <cdr:y>0.15443</cdr:y>
    </cdr:from>
    <cdr:to>
      <cdr:x>0.37378</cdr:x>
      <cdr:y>0.26538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6D02F1EF-2489-413A-A986-E750046D4D42}"/>
            </a:ext>
          </a:extLst>
        </cdr:cNvPr>
        <cdr:cNvSpPr txBox="1"/>
      </cdr:nvSpPr>
      <cdr:spPr>
        <a:xfrm xmlns:a="http://schemas.openxmlformats.org/drawingml/2006/main">
          <a:off x="2428465" y="572632"/>
          <a:ext cx="691025" cy="411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20%</a:t>
          </a:r>
        </a:p>
      </cdr:txBody>
    </cdr:sp>
  </cdr:relSizeAnchor>
  <cdr:relSizeAnchor xmlns:cdr="http://schemas.openxmlformats.org/drawingml/2006/chartDrawing">
    <cdr:from>
      <cdr:x>0.55791</cdr:x>
      <cdr:y>0</cdr:y>
    </cdr:from>
    <cdr:to>
      <cdr:x>0.64071</cdr:x>
      <cdr:y>0.11095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4656179" y="0"/>
          <a:ext cx="691025" cy="411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0.68584</cdr:x>
      <cdr:y>0.151</cdr:y>
    </cdr:from>
    <cdr:to>
      <cdr:x>0.76864</cdr:x>
      <cdr:y>0.26195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5723810" y="559898"/>
          <a:ext cx="691026" cy="41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80%</a:t>
          </a:r>
        </a:p>
      </cdr:txBody>
    </cdr:sp>
  </cdr:relSizeAnchor>
  <cdr:relSizeAnchor xmlns:cdr="http://schemas.openxmlformats.org/drawingml/2006/chartDrawing">
    <cdr:from>
      <cdr:x>0.73193</cdr:x>
      <cdr:y>0.42816</cdr:y>
    </cdr:from>
    <cdr:to>
      <cdr:x>0.82274</cdr:x>
      <cdr:y>0.53911</cdr:y>
    </cdr:to>
    <cdr:sp macro="" textlink="">
      <cdr:nvSpPr>
        <cdr:cNvPr id="10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6108518" y="1587602"/>
          <a:ext cx="757875" cy="411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100%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" refreshedDate="44033.44046701389" createdVersion="6" refreshedVersion="6" minRefreshableVersion="3" recordCount="12" xr:uid="{56C208C4-1661-4B6D-A5F4-7DA28D10DED6}">
  <cacheSource type="worksheet">
    <worksheetSource ref="C8:D20" sheet="Encuesta"/>
  </cacheSource>
  <cacheFields count="2">
    <cacheField name="I.        Derecho de los trabajadores para constituir libremente las organizaciones que estimen convenientes y la de afiliarse, no afiliarse o desafilarse de las mismas." numFmtId="0">
      <sharedItems count="12">
        <s v="1.    ¿ Se respeta el derecho de los trabajadores de constituir las organizaciones sindicales que estimen convenientes y/o pertenecer a estas?"/>
        <s v="2.    ¿ Se respeta el derecho de los trabajadores de afiliarse, desafiliarse o no afiliarse a organizaciones sindicales?"/>
        <s v="3.    ¿Participó por algún medio en la organización sindical de los trabajadores de la empresa y en la redacción de sus estatutos?"/>
        <s v="4.    ¿Ha participado o intervenido de manera directa o indirecta en la organización de los trabajadores para elegir a sus representantes sindicales?"/>
        <s v="5.    ¿Participó o intervino de manera directa o indirecta en la organización de los trabajadores para ejercer el derecho de organizar su administración, sus actividades y el de formular su programa de acción?"/>
        <s v="6.    ¿La Empresa sujeta o ha sujetado el empleo de algún trabajador a la condición de que se afilie a un sindicato?"/>
        <s v="7.    ¿Ha separado, despedido o sancionado a un trabajador a causa de su afiliación sindical?"/>
        <s v="8.    ¿Su empresa ha fomentado la constitución o vinculación de organizaciones sindicales con sus trabajadores?"/>
        <s v="9.    ¿Participa en el sostenimiento económico de manera directa  o bajo cualquier otra forma de la organización sindical de los trabajadores a su servicio?"/>
        <s v="10. ¿Ejerce control sobre el sindicato  o sus representantes?"/>
        <s v="11. ¿En la toma de decisiones internas del sindicato incide de manera directa o indirecta    la empresa o alguno de sus representantes?"/>
        <s v="12. Existen o han existido reclamaciones ante autoridad o al interior de la empresa por parte de los trabajadores, por alguno de los puntos señalados en los numerales anteriores?  "/>
      </sharedItems>
    </cacheField>
    <cacheField name="PUNTIA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s v="1"/>
  </r>
  <r>
    <x v="1"/>
    <s v="1"/>
  </r>
  <r>
    <x v="2"/>
    <s v="1"/>
  </r>
  <r>
    <x v="3"/>
    <s v="1"/>
  </r>
  <r>
    <x v="4"/>
    <s v="1"/>
  </r>
  <r>
    <x v="5"/>
    <s v="1"/>
  </r>
  <r>
    <x v="6"/>
    <s v="1"/>
  </r>
  <r>
    <x v="7"/>
    <s v="1"/>
  </r>
  <r>
    <x v="8"/>
    <s v="1"/>
  </r>
  <r>
    <x v="9"/>
    <s v="1"/>
  </r>
  <r>
    <x v="10"/>
    <s v="1"/>
  </r>
  <r>
    <x v="11"/>
    <s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879C94-B842-4BC8-8FF4-7AAA1D81EE6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20" firstHeaderRow="1" firstDataRow="1" firstDataCol="0"/>
  <pivotFields count="2">
    <pivotField showAll="0">
      <items count="13">
        <item x="0"/>
        <item x="9"/>
        <item x="10"/>
        <item x="11"/>
        <item x="1"/>
        <item x="2"/>
        <item x="3"/>
        <item x="4"/>
        <item x="5"/>
        <item x="6"/>
        <item x="7"/>
        <item x="8"/>
        <item t="default"/>
      </items>
    </pivotField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7F4C-640D-474D-A7EA-C22FB0DF05F0}">
  <dimension ref="A3:J48"/>
  <sheetViews>
    <sheetView topLeftCell="A31" workbookViewId="0">
      <selection activeCell="D10" sqref="D10"/>
    </sheetView>
  </sheetViews>
  <sheetFormatPr baseColWidth="10" defaultRowHeight="15" x14ac:dyDescent="0.25"/>
  <cols>
    <col min="1" max="2" width="22.140625" bestFit="1" customWidth="1"/>
    <col min="7" max="7" width="15.42578125" bestFit="1" customWidth="1"/>
    <col min="8" max="8" width="22.140625" bestFit="1" customWidth="1"/>
  </cols>
  <sheetData>
    <row r="3" spans="1:8" x14ac:dyDescent="0.25">
      <c r="A3" s="15"/>
      <c r="B3" s="16"/>
      <c r="C3" s="17"/>
    </row>
    <row r="4" spans="1:8" x14ac:dyDescent="0.25">
      <c r="A4" s="18"/>
      <c r="B4" s="19"/>
      <c r="C4" s="20"/>
    </row>
    <row r="5" spans="1:8" x14ac:dyDescent="0.25">
      <c r="A5" s="18"/>
      <c r="B5" s="19"/>
      <c r="C5" s="20"/>
    </row>
    <row r="6" spans="1:8" x14ac:dyDescent="0.25">
      <c r="A6" s="18"/>
      <c r="B6" s="19"/>
      <c r="C6" s="20"/>
    </row>
    <row r="7" spans="1:8" x14ac:dyDescent="0.25">
      <c r="A7" s="18"/>
      <c r="B7" s="19"/>
      <c r="C7" s="20"/>
      <c r="G7" t="s">
        <v>61</v>
      </c>
      <c r="H7">
        <f>Encuesta!D9+Encuesta!D10+Encuesta!D11+Encuesta!D12+Encuesta!D13+Encuesta!D14+Encuesta!D15+Encuesta!D16+Encuesta!D17+Encuesta!D18+Encuesta!D19+Encuesta!D20</f>
        <v>0</v>
      </c>
    </row>
    <row r="8" spans="1:8" x14ac:dyDescent="0.25">
      <c r="A8" s="18"/>
      <c r="B8" s="19"/>
      <c r="C8" s="20"/>
      <c r="G8" t="s">
        <v>62</v>
      </c>
      <c r="H8">
        <f>12-H7</f>
        <v>12</v>
      </c>
    </row>
    <row r="9" spans="1:8" x14ac:dyDescent="0.25">
      <c r="A9" s="18"/>
      <c r="B9" s="19"/>
      <c r="C9" s="20"/>
    </row>
    <row r="10" spans="1:8" x14ac:dyDescent="0.25">
      <c r="A10" s="18"/>
      <c r="B10" s="19"/>
      <c r="C10" s="20"/>
    </row>
    <row r="11" spans="1:8" x14ac:dyDescent="0.25">
      <c r="A11" s="18"/>
      <c r="B11" s="19"/>
      <c r="C11" s="20"/>
    </row>
    <row r="12" spans="1:8" x14ac:dyDescent="0.25">
      <c r="A12" s="18"/>
      <c r="B12" s="19"/>
      <c r="C12" s="20"/>
    </row>
    <row r="13" spans="1:8" x14ac:dyDescent="0.25">
      <c r="A13" s="18"/>
      <c r="B13" s="19"/>
      <c r="C13" s="20"/>
    </row>
    <row r="14" spans="1:8" x14ac:dyDescent="0.25">
      <c r="A14" s="18"/>
      <c r="B14" s="19"/>
      <c r="C14" s="20"/>
    </row>
    <row r="15" spans="1:8" x14ac:dyDescent="0.25">
      <c r="A15" s="18"/>
      <c r="B15" s="19"/>
      <c r="C15" s="20"/>
    </row>
    <row r="16" spans="1:8" x14ac:dyDescent="0.25">
      <c r="A16" s="18"/>
      <c r="B16" s="19"/>
      <c r="C16" s="20"/>
    </row>
    <row r="17" spans="1:10" x14ac:dyDescent="0.25">
      <c r="A17" s="18"/>
      <c r="B17" s="19"/>
      <c r="C17" s="20"/>
    </row>
    <row r="18" spans="1:10" x14ac:dyDescent="0.25">
      <c r="A18" s="18"/>
      <c r="B18" s="19"/>
      <c r="C18" s="20"/>
    </row>
    <row r="19" spans="1:10" x14ac:dyDescent="0.25">
      <c r="A19" s="18"/>
      <c r="B19" s="19"/>
      <c r="C19" s="20"/>
    </row>
    <row r="20" spans="1:10" x14ac:dyDescent="0.25">
      <c r="A20" s="21"/>
      <c r="B20" s="22"/>
      <c r="C20" s="23"/>
    </row>
    <row r="23" spans="1:10" x14ac:dyDescent="0.25">
      <c r="A23" t="s">
        <v>60</v>
      </c>
    </row>
    <row r="26" spans="1:10" ht="39.75" customHeight="1" x14ac:dyDescent="0.25">
      <c r="G26" s="34" t="s">
        <v>63</v>
      </c>
      <c r="H26" s="34"/>
      <c r="I26" s="3"/>
      <c r="J26" s="3"/>
    </row>
    <row r="27" spans="1:10" x14ac:dyDescent="0.25">
      <c r="G27" s="4" t="s">
        <v>61</v>
      </c>
      <c r="H27" s="4" t="e">
        <f>Encuesta!D24+Encuesta!D25+Encuesta!D26+Encuesta!D27+Encuesta!D28+Encuesta!D29+Encuesta!D30+Encuesta!D31+Encuesta!D32+Encuesta!D33+Encuesta!D34+Encuesta!D35+Encuesta!D36+Encuesta!D37+Encuesta!D38+Encuesta!D39+Encuesta!D40+Encuesta!D41+Encuesta!D42+Encuesta!D43+Encuesta!D44+Encuesta!D45+Encuesta!D46+Encuesta!D47+Encuesta!D48+Encuesta!D49+Encuesta!D50+Encuesta!D51+Encuesta!D52+Encuesta!D53+Encuesta!D54+Encuesta!D55+Encuesta!D56+Encuesta!D57+Encuesta!D58+Encuesta!D59+Encuesta!D60+Encuesta!D61+Encuesta!D62+Encuesta!D63+Encuesta!D64+Encuesta!D65+Encuesta!D66+Encuesta!D67+Encuesta!D68</f>
        <v>#VALUE!</v>
      </c>
    </row>
    <row r="28" spans="1:10" x14ac:dyDescent="0.25">
      <c r="G28" s="4" t="s">
        <v>62</v>
      </c>
      <c r="H28" s="4" t="e">
        <f>45-Hoja1!H27</f>
        <v>#VALUE!</v>
      </c>
    </row>
    <row r="37" spans="7:9" x14ac:dyDescent="0.25">
      <c r="G37" s="5" t="s">
        <v>64</v>
      </c>
      <c r="H37" s="2">
        <v>0.2</v>
      </c>
    </row>
    <row r="38" spans="7:9" x14ac:dyDescent="0.25">
      <c r="G38" s="5" t="s">
        <v>65</v>
      </c>
      <c r="H38" s="2">
        <v>0.2</v>
      </c>
    </row>
    <row r="39" spans="7:9" x14ac:dyDescent="0.25">
      <c r="G39" s="5" t="s">
        <v>66</v>
      </c>
      <c r="H39" s="2">
        <v>0.2</v>
      </c>
    </row>
    <row r="40" spans="7:9" x14ac:dyDescent="0.25">
      <c r="G40" s="5" t="s">
        <v>67</v>
      </c>
      <c r="H40" s="2">
        <v>0.2</v>
      </c>
    </row>
    <row r="41" spans="7:9" x14ac:dyDescent="0.25">
      <c r="G41" s="5" t="s">
        <v>68</v>
      </c>
      <c r="H41" s="2">
        <v>0.2</v>
      </c>
    </row>
    <row r="42" spans="7:9" x14ac:dyDescent="0.25">
      <c r="G42" s="5" t="s">
        <v>69</v>
      </c>
      <c r="H42" s="2">
        <f>SUM(H37:H41)</f>
        <v>1</v>
      </c>
    </row>
    <row r="43" spans="7:9" x14ac:dyDescent="0.25">
      <c r="G43" s="5"/>
    </row>
    <row r="44" spans="7:9" x14ac:dyDescent="0.25">
      <c r="G44" s="5" t="s">
        <v>70</v>
      </c>
      <c r="H44" s="6" t="e">
        <f>Encuesta!D70</f>
        <v>#VALUE!</v>
      </c>
    </row>
    <row r="45" spans="7:9" x14ac:dyDescent="0.25">
      <c r="G45" s="5"/>
    </row>
    <row r="46" spans="7:9" x14ac:dyDescent="0.25">
      <c r="G46" s="5" t="s">
        <v>71</v>
      </c>
      <c r="H46" s="2" t="e">
        <f>H44-H47/2</f>
        <v>#VALUE!</v>
      </c>
    </row>
    <row r="47" spans="7:9" x14ac:dyDescent="0.25">
      <c r="G47" s="5" t="s">
        <v>72</v>
      </c>
      <c r="H47">
        <v>0.03</v>
      </c>
      <c r="I47" s="5"/>
    </row>
    <row r="48" spans="7:9" x14ac:dyDescent="0.25">
      <c r="G48" s="5" t="s">
        <v>73</v>
      </c>
      <c r="H48" s="2" t="e">
        <f>SUM(H37:H42)-H46-H47</f>
        <v>#VALUE!</v>
      </c>
    </row>
  </sheetData>
  <mergeCells count="1">
    <mergeCell ref="G26:H26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F1F65-6821-4114-87F9-E1747936C55B}">
  <sheetPr>
    <tabColor rgb="FFED7D31"/>
  </sheetPr>
  <dimension ref="A1:M42"/>
  <sheetViews>
    <sheetView showGridLines="0" workbookViewId="0">
      <selection activeCell="K18" sqref="K18"/>
    </sheetView>
  </sheetViews>
  <sheetFormatPr baseColWidth="10" defaultRowHeight="15" x14ac:dyDescent="0.25"/>
  <sheetData>
    <row r="1" spans="1:13" x14ac:dyDescent="0.25">
      <c r="A1" s="38"/>
      <c r="B1" s="39"/>
      <c r="C1" s="39"/>
      <c r="D1" s="39"/>
      <c r="E1" s="39"/>
      <c r="F1" s="39"/>
      <c r="G1" s="39"/>
      <c r="H1" s="39"/>
      <c r="I1" s="39"/>
      <c r="J1" s="38"/>
      <c r="K1" s="7"/>
      <c r="L1" s="7"/>
      <c r="M1" s="7"/>
    </row>
    <row r="2" spans="1:13" x14ac:dyDescent="0.25">
      <c r="A2" s="38"/>
      <c r="B2" s="39"/>
      <c r="C2" s="39"/>
      <c r="D2" s="39"/>
      <c r="E2" s="39"/>
      <c r="F2" s="39"/>
      <c r="G2" s="39"/>
      <c r="H2" s="39"/>
      <c r="I2" s="39"/>
      <c r="J2" s="38"/>
      <c r="K2" s="7"/>
      <c r="L2" s="7"/>
      <c r="M2" s="7"/>
    </row>
    <row r="3" spans="1:13" x14ac:dyDescent="0.25">
      <c r="A3" s="38"/>
      <c r="B3" s="39"/>
      <c r="C3" s="39"/>
      <c r="D3" s="39"/>
      <c r="E3" s="39"/>
      <c r="F3" s="39"/>
      <c r="G3" s="39"/>
      <c r="H3" s="39"/>
      <c r="I3" s="39"/>
      <c r="J3" s="38"/>
      <c r="K3" s="7"/>
      <c r="L3" s="7"/>
      <c r="M3" s="7"/>
    </row>
    <row r="4" spans="1:13" x14ac:dyDescent="0.25">
      <c r="A4" s="38"/>
      <c r="B4" s="39"/>
      <c r="C4" s="39"/>
      <c r="D4" s="39"/>
      <c r="E4" s="39"/>
      <c r="F4" s="39"/>
      <c r="G4" s="39"/>
      <c r="H4" s="39"/>
      <c r="I4" s="39"/>
      <c r="J4" s="38"/>
      <c r="K4" s="7"/>
      <c r="L4" s="7"/>
      <c r="M4" s="7"/>
    </row>
    <row r="5" spans="1:13" x14ac:dyDescent="0.25">
      <c r="A5" s="38"/>
      <c r="B5" s="39"/>
      <c r="C5" s="39"/>
      <c r="D5" s="39"/>
      <c r="E5" s="39"/>
      <c r="F5" s="39"/>
      <c r="G5" s="39"/>
      <c r="H5" s="39"/>
      <c r="I5" s="39"/>
      <c r="J5" s="38"/>
      <c r="K5" s="7"/>
      <c r="L5" s="7"/>
      <c r="M5" s="7"/>
    </row>
    <row r="6" spans="1:13" x14ac:dyDescent="0.25">
      <c r="A6" s="38"/>
      <c r="B6" s="39"/>
      <c r="C6" s="39"/>
      <c r="D6" s="39"/>
      <c r="E6" s="39"/>
      <c r="F6" s="39"/>
      <c r="G6" s="39"/>
      <c r="H6" s="39"/>
      <c r="I6" s="39"/>
      <c r="J6" s="38"/>
      <c r="K6" s="7"/>
      <c r="L6" s="7"/>
      <c r="M6" s="7"/>
    </row>
    <row r="7" spans="1:13" x14ac:dyDescent="0.25">
      <c r="A7" s="38"/>
      <c r="B7" s="39"/>
      <c r="C7" s="39"/>
      <c r="D7" s="39"/>
      <c r="E7" s="39"/>
      <c r="F7" s="39"/>
      <c r="G7" s="39"/>
      <c r="H7" s="39"/>
      <c r="I7" s="39"/>
      <c r="J7" s="38"/>
      <c r="K7" s="7"/>
      <c r="L7" s="7"/>
      <c r="M7" s="7"/>
    </row>
    <row r="8" spans="1:13" x14ac:dyDescent="0.25">
      <c r="A8" s="38"/>
      <c r="B8" s="39"/>
      <c r="C8" s="39"/>
      <c r="D8" s="39"/>
      <c r="E8" s="39"/>
      <c r="F8" s="39"/>
      <c r="G8" s="39"/>
      <c r="H8" s="39"/>
      <c r="I8" s="39"/>
      <c r="J8" s="38"/>
      <c r="K8" s="7"/>
      <c r="L8" s="7"/>
      <c r="M8" s="7"/>
    </row>
    <row r="9" spans="1:13" x14ac:dyDescent="0.25">
      <c r="A9" s="38"/>
      <c r="B9" s="39"/>
      <c r="C9" s="39"/>
      <c r="D9" s="39"/>
      <c r="E9" s="39"/>
      <c r="F9" s="39"/>
      <c r="G9" s="39"/>
      <c r="H9" s="39"/>
      <c r="I9" s="39"/>
      <c r="J9" s="38"/>
      <c r="K9" s="7"/>
      <c r="L9" s="7"/>
      <c r="M9" s="7"/>
    </row>
    <row r="10" spans="1:13" x14ac:dyDescent="0.25">
      <c r="A10" s="38"/>
      <c r="B10" s="39"/>
      <c r="C10" s="39"/>
      <c r="D10" s="39"/>
      <c r="E10" s="39"/>
      <c r="F10" s="39"/>
      <c r="G10" s="39"/>
      <c r="H10" s="39"/>
      <c r="I10" s="39"/>
      <c r="J10" s="38"/>
      <c r="K10" s="7"/>
      <c r="L10" s="7"/>
      <c r="M10" s="7"/>
    </row>
    <row r="11" spans="1:13" x14ac:dyDescent="0.25">
      <c r="A11" s="38"/>
      <c r="B11" s="39"/>
      <c r="C11" s="39"/>
      <c r="D11" s="39"/>
      <c r="E11" s="39"/>
      <c r="F11" s="39"/>
      <c r="G11" s="39"/>
      <c r="H11" s="39"/>
      <c r="I11" s="39"/>
      <c r="J11" s="38"/>
      <c r="K11" s="7"/>
      <c r="L11" s="7"/>
      <c r="M11" s="7"/>
    </row>
    <row r="12" spans="1:13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38"/>
      <c r="K12" s="7"/>
      <c r="L12" s="7"/>
      <c r="M12" s="7"/>
    </row>
    <row r="13" spans="1:13" x14ac:dyDescent="0.25">
      <c r="A13" s="38"/>
      <c r="B13" s="39"/>
      <c r="C13" s="39"/>
      <c r="D13" s="39"/>
      <c r="E13" s="39"/>
      <c r="F13" s="39"/>
      <c r="G13" s="39"/>
      <c r="H13" s="39"/>
      <c r="I13" s="39"/>
      <c r="J13" s="38"/>
      <c r="K13" s="7"/>
      <c r="L13" s="7"/>
      <c r="M13" s="7"/>
    </row>
    <row r="14" spans="1:13" x14ac:dyDescent="0.25">
      <c r="A14" s="38"/>
      <c r="B14" s="39"/>
      <c r="C14" s="39"/>
      <c r="D14" s="39"/>
      <c r="E14" s="39"/>
      <c r="F14" s="39"/>
      <c r="G14" s="39"/>
      <c r="H14" s="39"/>
      <c r="I14" s="39"/>
      <c r="J14" s="38"/>
      <c r="K14" s="7"/>
      <c r="L14" s="7"/>
      <c r="M14" s="7"/>
    </row>
    <row r="15" spans="1:13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8"/>
      <c r="K15" s="7"/>
      <c r="L15" s="7"/>
      <c r="M15" s="7"/>
    </row>
    <row r="16" spans="1:13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8"/>
      <c r="K16" s="7"/>
      <c r="L16" s="7"/>
      <c r="M16" s="7"/>
    </row>
    <row r="17" spans="1:13" x14ac:dyDescent="0.25">
      <c r="A17" s="38"/>
      <c r="B17" s="39"/>
      <c r="C17" s="39"/>
      <c r="D17" s="39"/>
      <c r="E17" s="39"/>
      <c r="F17" s="39"/>
      <c r="G17" s="39"/>
      <c r="H17" s="39"/>
      <c r="I17" s="39"/>
      <c r="J17" s="38"/>
      <c r="K17" s="7"/>
      <c r="L17" s="7"/>
      <c r="M17" s="7"/>
    </row>
    <row r="18" spans="1:13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38"/>
      <c r="K18" s="7"/>
      <c r="L18" s="7"/>
      <c r="M18" s="7"/>
    </row>
    <row r="19" spans="1:13" x14ac:dyDescent="0.25">
      <c r="A19" s="38"/>
      <c r="B19" s="39"/>
      <c r="C19" s="39"/>
      <c r="D19" s="39"/>
      <c r="E19" s="39"/>
      <c r="F19" s="39"/>
      <c r="G19" s="39"/>
      <c r="H19" s="39"/>
      <c r="I19" s="39"/>
      <c r="J19" s="38"/>
      <c r="K19" s="7"/>
      <c r="L19" s="7"/>
      <c r="M19" s="7"/>
    </row>
    <row r="20" spans="1:13" x14ac:dyDescent="0.25">
      <c r="A20" s="38"/>
      <c r="B20" s="39"/>
      <c r="C20" s="39"/>
      <c r="D20" s="39"/>
      <c r="E20" s="39"/>
      <c r="F20" s="39"/>
      <c r="G20" s="39"/>
      <c r="H20" s="39"/>
      <c r="I20" s="39"/>
      <c r="J20" s="38"/>
      <c r="K20" s="7"/>
      <c r="L20" s="7"/>
      <c r="M20" s="7"/>
    </row>
    <row r="21" spans="1:13" x14ac:dyDescent="0.25">
      <c r="A21" s="38"/>
      <c r="B21" s="39"/>
      <c r="C21" s="39"/>
      <c r="D21" s="39"/>
      <c r="E21" s="39"/>
      <c r="F21" s="39"/>
      <c r="G21" s="39"/>
      <c r="H21" s="39"/>
      <c r="I21" s="39"/>
      <c r="J21" s="38"/>
      <c r="K21" s="7"/>
      <c r="L21" s="7"/>
      <c r="M21" s="7"/>
    </row>
    <row r="22" spans="1:13" x14ac:dyDescent="0.25">
      <c r="A22" s="38"/>
      <c r="B22" s="39"/>
      <c r="C22" s="39"/>
      <c r="D22" s="39"/>
      <c r="E22" s="39"/>
      <c r="F22" s="39"/>
      <c r="G22" s="39"/>
      <c r="H22" s="39"/>
      <c r="I22" s="39"/>
      <c r="J22" s="38"/>
      <c r="K22" s="7"/>
      <c r="L22" s="7"/>
      <c r="M22" s="7"/>
    </row>
    <row r="23" spans="1:13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38"/>
      <c r="K23" s="7"/>
      <c r="L23" s="7"/>
      <c r="M23" s="7"/>
    </row>
    <row r="24" spans="1:13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38"/>
      <c r="K24" s="7"/>
      <c r="L24" s="7"/>
      <c r="M24" s="7"/>
    </row>
    <row r="25" spans="1:13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8"/>
      <c r="K25" s="7"/>
      <c r="L25" s="7"/>
      <c r="M25" s="7"/>
    </row>
    <row r="26" spans="1:13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7"/>
      <c r="L26" s="7"/>
      <c r="M26" s="7"/>
    </row>
    <row r="27" spans="1:1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sheetProtection algorithmName="SHA-512" hashValue="LV7I4SQJSbbfuTTLMlfaj9LmXN5be5+Sa2keZZRMP5+TDcnE9FZsDVpzbX9Pdzdzfxp01rb18AzPAVkoeTVMBg==" saltValue="Xe87exNQTlQq68VP1oonDA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E7F30-A6E0-4D39-9A4E-B3E04241CBF0}">
  <sheetPr>
    <tabColor rgb="FF70AD47"/>
  </sheetPr>
  <dimension ref="A1:N96"/>
  <sheetViews>
    <sheetView showGridLines="0" tabSelected="1" topLeftCell="B6" zoomScale="84" zoomScaleNormal="84" workbookViewId="0">
      <selection activeCell="C11" sqref="C11"/>
    </sheetView>
  </sheetViews>
  <sheetFormatPr baseColWidth="10" defaultColWidth="11.42578125" defaultRowHeight="15" x14ac:dyDescent="0.25"/>
  <cols>
    <col min="1" max="2" width="11.42578125" style="48"/>
    <col min="3" max="3" width="132.42578125" style="48" customWidth="1"/>
    <col min="4" max="4" width="16.7109375" style="7" hidden="1" customWidth="1"/>
    <col min="5" max="5" width="18.28515625" style="7" customWidth="1"/>
    <col min="6" max="6" width="17.28515625" style="7" customWidth="1"/>
    <col min="7" max="7" width="17.85546875" style="7" hidden="1" customWidth="1"/>
    <col min="8" max="14" width="0" style="7" hidden="1" customWidth="1"/>
    <col min="15" max="16384" width="11.42578125" style="7"/>
  </cols>
  <sheetData>
    <row r="1" spans="3:7" ht="61.5" x14ac:dyDescent="0.9">
      <c r="C1" s="49"/>
    </row>
    <row r="2" spans="3:7" ht="20.25" x14ac:dyDescent="0.3">
      <c r="C2" s="50" t="s">
        <v>83</v>
      </c>
      <c r="D2" s="40"/>
      <c r="E2" s="40"/>
      <c r="F2" s="40"/>
    </row>
    <row r="5" spans="3:7" ht="102.75" customHeight="1" x14ac:dyDescent="0.25">
      <c r="C5" s="51" t="s">
        <v>74</v>
      </c>
      <c r="D5" s="41"/>
      <c r="E5" s="42"/>
      <c r="F5" s="42"/>
      <c r="G5" s="24"/>
    </row>
    <row r="6" spans="3:7" ht="18" x14ac:dyDescent="0.25">
      <c r="C6" s="52"/>
      <c r="D6" s="24"/>
      <c r="E6" s="25"/>
      <c r="F6" s="25"/>
    </row>
    <row r="7" spans="3:7" ht="33.75" customHeight="1" x14ac:dyDescent="0.25">
      <c r="C7" s="53" t="s">
        <v>76</v>
      </c>
      <c r="D7" s="24"/>
      <c r="E7" s="37" t="s">
        <v>47</v>
      </c>
      <c r="F7" s="37"/>
    </row>
    <row r="8" spans="3:7" ht="34.5" customHeight="1" x14ac:dyDescent="0.25">
      <c r="C8" s="53"/>
      <c r="D8" s="33" t="s">
        <v>80</v>
      </c>
      <c r="E8" s="26" t="s">
        <v>51</v>
      </c>
      <c r="F8" s="26" t="s">
        <v>52</v>
      </c>
      <c r="G8" s="7" t="s">
        <v>50</v>
      </c>
    </row>
    <row r="9" spans="3:7" ht="36.75" x14ac:dyDescent="0.25">
      <c r="C9" s="11" t="s">
        <v>1</v>
      </c>
      <c r="D9" s="43" t="b">
        <f>IF(E9="X","1",IF(F9="X","0"))</f>
        <v>0</v>
      </c>
      <c r="E9" s="8"/>
      <c r="F9" s="8"/>
      <c r="G9" s="7" t="s">
        <v>51</v>
      </c>
    </row>
    <row r="10" spans="3:7" ht="36.75" x14ac:dyDescent="0.25">
      <c r="C10" s="11" t="s">
        <v>2</v>
      </c>
      <c r="D10" s="43" t="b">
        <f>IF(E10="X","1",IF(F10="X","0"))</f>
        <v>0</v>
      </c>
      <c r="E10" s="8"/>
      <c r="F10" s="8"/>
      <c r="G10" s="7" t="s">
        <v>51</v>
      </c>
    </row>
    <row r="11" spans="3:7" ht="36.75" x14ac:dyDescent="0.25">
      <c r="C11" s="11" t="s">
        <v>3</v>
      </c>
      <c r="D11" s="43" t="b">
        <f t="shared" ref="D11:D19" si="0">IF(E11="X","0",IF(F11="X","1"))</f>
        <v>0</v>
      </c>
      <c r="E11" s="8"/>
      <c r="F11" s="8"/>
      <c r="G11" s="7" t="s">
        <v>52</v>
      </c>
    </row>
    <row r="12" spans="3:7" ht="36.75" x14ac:dyDescent="0.25">
      <c r="C12" s="11" t="s">
        <v>4</v>
      </c>
      <c r="D12" s="43" t="b">
        <f t="shared" si="0"/>
        <v>0</v>
      </c>
      <c r="E12" s="8"/>
      <c r="F12" s="8"/>
      <c r="G12" s="7" t="s">
        <v>52</v>
      </c>
    </row>
    <row r="13" spans="3:7" ht="36.75" x14ac:dyDescent="0.25">
      <c r="C13" s="11" t="s">
        <v>5</v>
      </c>
      <c r="D13" s="43" t="b">
        <f t="shared" si="0"/>
        <v>0</v>
      </c>
      <c r="E13" s="8"/>
      <c r="F13" s="8"/>
      <c r="G13" s="7" t="s">
        <v>52</v>
      </c>
    </row>
    <row r="14" spans="3:7" ht="36.75" x14ac:dyDescent="0.25">
      <c r="C14" s="11" t="s">
        <v>84</v>
      </c>
      <c r="D14" s="43" t="b">
        <f t="shared" si="0"/>
        <v>0</v>
      </c>
      <c r="E14" s="8"/>
      <c r="F14" s="8"/>
      <c r="G14" s="7" t="s">
        <v>52</v>
      </c>
    </row>
    <row r="15" spans="3:7" ht="36" x14ac:dyDescent="0.25">
      <c r="C15" s="11" t="s">
        <v>6</v>
      </c>
      <c r="D15" s="43" t="b">
        <f t="shared" si="0"/>
        <v>0</v>
      </c>
      <c r="E15" s="8"/>
      <c r="F15" s="8"/>
      <c r="G15" s="7" t="s">
        <v>52</v>
      </c>
    </row>
    <row r="16" spans="3:7" ht="36.75" x14ac:dyDescent="0.25">
      <c r="C16" s="11" t="s">
        <v>7</v>
      </c>
      <c r="D16" s="43" t="b">
        <f t="shared" si="0"/>
        <v>0</v>
      </c>
      <c r="E16" s="8"/>
      <c r="F16" s="8"/>
      <c r="G16" s="7" t="s">
        <v>52</v>
      </c>
    </row>
    <row r="17" spans="3:7" ht="36.75" x14ac:dyDescent="0.25">
      <c r="C17" s="11" t="s">
        <v>8</v>
      </c>
      <c r="D17" s="43" t="b">
        <f t="shared" si="0"/>
        <v>0</v>
      </c>
      <c r="E17" s="8"/>
      <c r="F17" s="8"/>
      <c r="G17" s="7" t="s">
        <v>52</v>
      </c>
    </row>
    <row r="18" spans="3:7" ht="36" x14ac:dyDescent="0.25">
      <c r="C18" s="11" t="s">
        <v>9</v>
      </c>
      <c r="D18" s="43" t="b">
        <f t="shared" si="0"/>
        <v>0</v>
      </c>
      <c r="E18" s="8"/>
      <c r="F18" s="8"/>
      <c r="G18" s="7" t="s">
        <v>52</v>
      </c>
    </row>
    <row r="19" spans="3:7" ht="36.75" x14ac:dyDescent="0.25">
      <c r="C19" s="11" t="s">
        <v>82</v>
      </c>
      <c r="D19" s="43" t="b">
        <f t="shared" si="0"/>
        <v>0</v>
      </c>
      <c r="E19" s="8"/>
      <c r="F19" s="8"/>
      <c r="G19" s="7" t="s">
        <v>52</v>
      </c>
    </row>
    <row r="20" spans="3:7" ht="36.75" x14ac:dyDescent="0.25">
      <c r="C20" s="11" t="s">
        <v>10</v>
      </c>
      <c r="D20" s="43" t="b">
        <f>IF(E20="X","0",IF(F20="X","1"))</f>
        <v>0</v>
      </c>
      <c r="E20" s="8"/>
      <c r="F20" s="8"/>
      <c r="G20" s="7" t="s">
        <v>52</v>
      </c>
    </row>
    <row r="21" spans="3:7" ht="18" x14ac:dyDescent="0.25">
      <c r="C21" s="54"/>
    </row>
    <row r="22" spans="3:7" ht="24.75" customHeight="1" x14ac:dyDescent="0.25">
      <c r="C22" s="55" t="s">
        <v>11</v>
      </c>
      <c r="D22" s="35" t="s">
        <v>47</v>
      </c>
      <c r="E22" s="37" t="s">
        <v>47</v>
      </c>
      <c r="F22" s="37"/>
    </row>
    <row r="23" spans="3:7" ht="36" x14ac:dyDescent="0.25">
      <c r="C23" s="56" t="s">
        <v>0</v>
      </c>
      <c r="D23" s="36"/>
      <c r="E23" s="26" t="s">
        <v>51</v>
      </c>
      <c r="F23" s="26" t="s">
        <v>52</v>
      </c>
    </row>
    <row r="24" spans="3:7" ht="36.75" x14ac:dyDescent="0.25">
      <c r="C24" s="12" t="s">
        <v>81</v>
      </c>
      <c r="D24" s="43" t="b">
        <f>IF(E24="X","1",IF(F24="X","0%"))</f>
        <v>0</v>
      </c>
      <c r="E24" s="8"/>
      <c r="F24" s="8"/>
      <c r="G24" s="7" t="s">
        <v>51</v>
      </c>
    </row>
    <row r="25" spans="3:7" ht="36.75" x14ac:dyDescent="0.25">
      <c r="C25" s="12" t="s">
        <v>12</v>
      </c>
      <c r="D25" s="43" t="b">
        <f t="shared" ref="D25:D45" si="1">IF(E25="X","1",IF(F25="X","0%"))</f>
        <v>0</v>
      </c>
      <c r="E25" s="8"/>
      <c r="F25" s="8"/>
      <c r="G25" s="7" t="s">
        <v>51</v>
      </c>
    </row>
    <row r="26" spans="3:7" ht="36" x14ac:dyDescent="0.25">
      <c r="C26" s="12" t="s">
        <v>13</v>
      </c>
      <c r="D26" s="43" t="b">
        <f t="shared" si="1"/>
        <v>0</v>
      </c>
      <c r="E26" s="8"/>
      <c r="F26" s="8"/>
      <c r="G26" s="7" t="s">
        <v>51</v>
      </c>
    </row>
    <row r="27" spans="3:7" ht="36" x14ac:dyDescent="0.25">
      <c r="C27" s="12" t="s">
        <v>14</v>
      </c>
      <c r="D27" s="43" t="b">
        <f t="shared" si="1"/>
        <v>0</v>
      </c>
      <c r="E27" s="8"/>
      <c r="F27" s="8"/>
      <c r="G27" s="7" t="s">
        <v>51</v>
      </c>
    </row>
    <row r="28" spans="3:7" ht="36" x14ac:dyDescent="0.25">
      <c r="C28" s="12" t="s">
        <v>15</v>
      </c>
      <c r="D28" s="43" t="b">
        <f t="shared" si="1"/>
        <v>0</v>
      </c>
      <c r="E28" s="8"/>
      <c r="F28" s="8"/>
      <c r="G28" s="7" t="s">
        <v>51</v>
      </c>
    </row>
    <row r="29" spans="3:7" ht="36" x14ac:dyDescent="0.25">
      <c r="C29" s="12" t="s">
        <v>16</v>
      </c>
      <c r="D29" s="43" t="b">
        <f t="shared" si="1"/>
        <v>0</v>
      </c>
      <c r="E29" s="8"/>
      <c r="F29" s="8"/>
      <c r="G29" s="7" t="s">
        <v>51</v>
      </c>
    </row>
    <row r="30" spans="3:7" ht="36.75" x14ac:dyDescent="0.25">
      <c r="C30" s="12" t="s">
        <v>17</v>
      </c>
      <c r="D30" s="43" t="b">
        <f t="shared" si="1"/>
        <v>0</v>
      </c>
      <c r="E30" s="8"/>
      <c r="F30" s="8"/>
      <c r="G30" s="7" t="s">
        <v>51</v>
      </c>
    </row>
    <row r="31" spans="3:7" ht="36.75" x14ac:dyDescent="0.25">
      <c r="C31" s="12" t="s">
        <v>18</v>
      </c>
      <c r="D31" s="43" t="b">
        <f t="shared" si="1"/>
        <v>0</v>
      </c>
      <c r="E31" s="8"/>
      <c r="F31" s="8"/>
      <c r="G31" s="7" t="s">
        <v>51</v>
      </c>
    </row>
    <row r="32" spans="3:7" ht="36" x14ac:dyDescent="0.25">
      <c r="C32" s="12" t="s">
        <v>19</v>
      </c>
      <c r="D32" s="43" t="b">
        <f t="shared" si="1"/>
        <v>0</v>
      </c>
      <c r="E32" s="8"/>
      <c r="F32" s="8"/>
      <c r="G32" s="7" t="s">
        <v>51</v>
      </c>
    </row>
    <row r="33" spans="3:12" ht="36" x14ac:dyDescent="0.25">
      <c r="C33" s="12" t="s">
        <v>20</v>
      </c>
      <c r="D33" s="43" t="b">
        <f t="shared" si="1"/>
        <v>0</v>
      </c>
      <c r="E33" s="8"/>
      <c r="F33" s="8"/>
      <c r="G33" s="7" t="s">
        <v>51</v>
      </c>
    </row>
    <row r="34" spans="3:12" ht="36" x14ac:dyDescent="0.25">
      <c r="C34" s="12" t="s">
        <v>21</v>
      </c>
      <c r="D34" s="43" t="b">
        <f t="shared" si="1"/>
        <v>0</v>
      </c>
      <c r="E34" s="8"/>
      <c r="F34" s="8"/>
      <c r="G34" s="7" t="s">
        <v>51</v>
      </c>
    </row>
    <row r="35" spans="3:12" ht="36" x14ac:dyDescent="0.25">
      <c r="C35" s="12" t="s">
        <v>22</v>
      </c>
      <c r="D35" s="43" t="b">
        <f t="shared" si="1"/>
        <v>0</v>
      </c>
      <c r="E35" s="8"/>
      <c r="F35" s="8"/>
      <c r="G35" s="7" t="s">
        <v>51</v>
      </c>
    </row>
    <row r="36" spans="3:12" ht="36" x14ac:dyDescent="0.25">
      <c r="C36" s="12" t="s">
        <v>23</v>
      </c>
      <c r="D36" s="43" t="b">
        <f t="shared" si="1"/>
        <v>0</v>
      </c>
      <c r="E36" s="8"/>
      <c r="F36" s="8"/>
      <c r="G36" s="7" t="s">
        <v>51</v>
      </c>
    </row>
    <row r="37" spans="3:12" ht="36" x14ac:dyDescent="0.25">
      <c r="C37" s="13" t="s">
        <v>77</v>
      </c>
      <c r="D37" s="43" t="b">
        <f t="shared" si="1"/>
        <v>0</v>
      </c>
      <c r="E37" s="8"/>
      <c r="F37" s="8"/>
      <c r="G37" s="7" t="s">
        <v>51</v>
      </c>
    </row>
    <row r="38" spans="3:12" ht="36.75" x14ac:dyDescent="0.25">
      <c r="C38" s="12" t="s">
        <v>53</v>
      </c>
      <c r="D38" s="43" t="str">
        <f>IF(AND($E$38="X",$E$39="X"),1,IF(AND($F$38="X",$F$39="X"),1,IF(AND($E$38="X",$F$39="X"),0,"ERROR EN LLENADO")))</f>
        <v>ERROR EN LLENADO</v>
      </c>
      <c r="E38" s="8"/>
      <c r="F38" s="8"/>
      <c r="G38" s="7" t="s">
        <v>51</v>
      </c>
      <c r="H38" s="27" t="s">
        <v>75</v>
      </c>
      <c r="I38" s="29">
        <v>0</v>
      </c>
      <c r="J38" s="27" t="s">
        <v>78</v>
      </c>
      <c r="K38" s="28" t="s">
        <v>79</v>
      </c>
      <c r="L38" s="29">
        <v>1</v>
      </c>
    </row>
    <row r="39" spans="3:12" ht="36.75" x14ac:dyDescent="0.25">
      <c r="C39" s="12" t="s">
        <v>54</v>
      </c>
      <c r="D39" s="43" t="str">
        <f>IF(AND($E$38="X",$E$39="X"),1,IF(AND($F$38="X",$F$39="X"),1,IF(AND($E$38="X",$F$39="X"),0,"ERROR EN LLENADO")))</f>
        <v>ERROR EN LLENADO</v>
      </c>
      <c r="E39" s="8"/>
      <c r="F39" s="8"/>
      <c r="G39" s="7" t="s">
        <v>51</v>
      </c>
      <c r="H39" s="30" t="s">
        <v>52</v>
      </c>
      <c r="I39" s="32">
        <v>0</v>
      </c>
      <c r="J39" s="30" t="s">
        <v>78</v>
      </c>
      <c r="K39" s="31" t="s">
        <v>79</v>
      </c>
      <c r="L39" s="32">
        <v>1</v>
      </c>
    </row>
    <row r="40" spans="3:12" ht="36" x14ac:dyDescent="0.25">
      <c r="C40" s="12" t="s">
        <v>24</v>
      </c>
      <c r="D40" s="43" t="b">
        <f t="shared" si="1"/>
        <v>0</v>
      </c>
      <c r="E40" s="8"/>
      <c r="F40" s="8"/>
      <c r="G40" s="7" t="s">
        <v>51</v>
      </c>
    </row>
    <row r="41" spans="3:12" ht="36" x14ac:dyDescent="0.25">
      <c r="C41" s="12" t="s">
        <v>25</v>
      </c>
      <c r="D41" s="43" t="b">
        <f t="shared" si="1"/>
        <v>0</v>
      </c>
      <c r="E41" s="8"/>
      <c r="F41" s="8"/>
      <c r="G41" s="7" t="s">
        <v>51</v>
      </c>
    </row>
    <row r="42" spans="3:12" ht="36" x14ac:dyDescent="0.25">
      <c r="C42" s="12" t="s">
        <v>26</v>
      </c>
      <c r="D42" s="43" t="b">
        <f t="shared" si="1"/>
        <v>0</v>
      </c>
      <c r="E42" s="8"/>
      <c r="F42" s="8"/>
      <c r="G42" s="7" t="s">
        <v>51</v>
      </c>
    </row>
    <row r="43" spans="3:12" ht="36" x14ac:dyDescent="0.25">
      <c r="C43" s="12" t="s">
        <v>27</v>
      </c>
      <c r="D43" s="43" t="b">
        <f t="shared" si="1"/>
        <v>0</v>
      </c>
      <c r="E43" s="8"/>
      <c r="F43" s="8"/>
      <c r="G43" s="7" t="s">
        <v>51</v>
      </c>
    </row>
    <row r="44" spans="3:12" ht="36" x14ac:dyDescent="0.25">
      <c r="C44" s="12" t="s">
        <v>28</v>
      </c>
      <c r="D44" s="43" t="b">
        <f t="shared" si="1"/>
        <v>0</v>
      </c>
      <c r="E44" s="8"/>
      <c r="F44" s="8"/>
      <c r="G44" s="7" t="s">
        <v>51</v>
      </c>
    </row>
    <row r="45" spans="3:12" ht="54.75" x14ac:dyDescent="0.25">
      <c r="C45" s="12" t="s">
        <v>29</v>
      </c>
      <c r="D45" s="43" t="b">
        <f t="shared" si="1"/>
        <v>0</v>
      </c>
      <c r="E45" s="8"/>
      <c r="F45" s="8"/>
      <c r="G45" s="7" t="s">
        <v>51</v>
      </c>
    </row>
    <row r="46" spans="3:12" ht="36" x14ac:dyDescent="0.25">
      <c r="C46" s="12" t="s">
        <v>30</v>
      </c>
      <c r="D46" s="43" t="b">
        <f t="shared" ref="D46:D51" si="2">IF(E46="X","1",IF(F46="X","0"))</f>
        <v>0</v>
      </c>
      <c r="E46" s="8"/>
      <c r="F46" s="8"/>
      <c r="G46" s="7" t="s">
        <v>51</v>
      </c>
    </row>
    <row r="47" spans="3:12" ht="36.75" x14ac:dyDescent="0.25">
      <c r="C47" s="12" t="s">
        <v>31</v>
      </c>
      <c r="D47" s="43" t="b">
        <f t="shared" si="2"/>
        <v>0</v>
      </c>
      <c r="E47" s="8"/>
      <c r="F47" s="8"/>
      <c r="G47" s="7" t="s">
        <v>51</v>
      </c>
    </row>
    <row r="48" spans="3:12" ht="36.75" x14ac:dyDescent="0.25">
      <c r="C48" s="12" t="s">
        <v>32</v>
      </c>
      <c r="D48" s="43" t="b">
        <f t="shared" si="2"/>
        <v>0</v>
      </c>
      <c r="E48" s="8"/>
      <c r="F48" s="8"/>
      <c r="G48" s="7" t="s">
        <v>51</v>
      </c>
    </row>
    <row r="49" spans="3:14" ht="27" customHeight="1" x14ac:dyDescent="0.25">
      <c r="C49" s="12" t="s">
        <v>33</v>
      </c>
      <c r="D49" s="43" t="b">
        <f t="shared" si="2"/>
        <v>0</v>
      </c>
      <c r="E49" s="8"/>
      <c r="F49" s="8"/>
      <c r="G49" s="7" t="s">
        <v>51</v>
      </c>
    </row>
    <row r="50" spans="3:14" ht="24" customHeight="1" x14ac:dyDescent="0.25">
      <c r="C50" s="12" t="s">
        <v>34</v>
      </c>
      <c r="D50" s="43" t="b">
        <f t="shared" si="2"/>
        <v>0</v>
      </c>
      <c r="E50" s="8"/>
      <c r="F50" s="8"/>
      <c r="G50" s="7" t="s">
        <v>51</v>
      </c>
    </row>
    <row r="51" spans="3:14" ht="45" customHeight="1" x14ac:dyDescent="0.25">
      <c r="C51" s="12" t="s">
        <v>35</v>
      </c>
      <c r="D51" s="43" t="b">
        <f t="shared" si="2"/>
        <v>0</v>
      </c>
      <c r="E51" s="8"/>
      <c r="F51" s="8"/>
      <c r="G51" s="7" t="s">
        <v>51</v>
      </c>
    </row>
    <row r="52" spans="3:14" ht="36.75" x14ac:dyDescent="0.25">
      <c r="C52" s="12" t="s">
        <v>55</v>
      </c>
      <c r="D52" s="43" t="b">
        <f t="shared" ref="D52:D54" si="3">IF(E52="X","0",IF(F52="X","1"))</f>
        <v>0</v>
      </c>
      <c r="E52" s="8"/>
      <c r="F52" s="8"/>
      <c r="G52" s="7" t="s">
        <v>52</v>
      </c>
    </row>
    <row r="53" spans="3:14" ht="36.75" x14ac:dyDescent="0.25">
      <c r="C53" s="12" t="s">
        <v>85</v>
      </c>
      <c r="D53" s="43" t="b">
        <f t="shared" si="3"/>
        <v>0</v>
      </c>
      <c r="E53" s="8"/>
      <c r="F53" s="8"/>
      <c r="G53" s="7" t="s">
        <v>52</v>
      </c>
    </row>
    <row r="54" spans="3:14" ht="36" x14ac:dyDescent="0.25">
      <c r="C54" s="12" t="s">
        <v>59</v>
      </c>
      <c r="D54" s="43" t="b">
        <f t="shared" si="3"/>
        <v>0</v>
      </c>
      <c r="E54" s="8"/>
      <c r="F54" s="8"/>
      <c r="G54" s="7" t="s">
        <v>52</v>
      </c>
    </row>
    <row r="55" spans="3:14" ht="36" x14ac:dyDescent="0.25">
      <c r="C55" s="12" t="s">
        <v>58</v>
      </c>
      <c r="D55" s="43" t="str">
        <f>IF(AND($E$55="X",$E$56="X"),1,IF(AND($F$55="X",$F$56="X"),1,IF(AND($E$55="X",$F$56="X"),0,"ERROR EN LLENADO")))</f>
        <v>ERROR EN LLENADO</v>
      </c>
      <c r="E55" s="8"/>
      <c r="F55" s="8"/>
      <c r="G55" s="7" t="s">
        <v>52</v>
      </c>
      <c r="H55" s="27" t="s">
        <v>51</v>
      </c>
      <c r="I55" s="29">
        <v>1</v>
      </c>
      <c r="J55" s="27" t="s">
        <v>51</v>
      </c>
      <c r="K55" s="29">
        <v>0</v>
      </c>
      <c r="M55" s="27" t="s">
        <v>52</v>
      </c>
      <c r="N55" s="29"/>
    </row>
    <row r="56" spans="3:14" ht="36" x14ac:dyDescent="0.25">
      <c r="C56" s="12" t="s">
        <v>56</v>
      </c>
      <c r="D56" s="43" t="str">
        <f>IF(AND($E$55="X",$E$56="X"),1,IF(AND($F$55="X",$F$56="X"),1,IF(AND($E$55="X",$F$56="X"),0,"ERROR EN LLENADO")))</f>
        <v>ERROR EN LLENADO</v>
      </c>
      <c r="E56" s="8"/>
      <c r="F56" s="8"/>
      <c r="G56" s="9" t="s">
        <v>52</v>
      </c>
      <c r="H56" s="30" t="s">
        <v>51</v>
      </c>
      <c r="I56" s="32">
        <v>1</v>
      </c>
      <c r="J56" s="30" t="s">
        <v>52</v>
      </c>
      <c r="K56" s="32">
        <v>0</v>
      </c>
      <c r="M56" s="30" t="s">
        <v>52</v>
      </c>
      <c r="N56" s="32"/>
    </row>
    <row r="57" spans="3:14" ht="36.75" x14ac:dyDescent="0.25">
      <c r="C57" s="12" t="s">
        <v>57</v>
      </c>
      <c r="D57" s="43" t="b">
        <f>IF(E57="X","1",IF(F57="X","0"))</f>
        <v>0</v>
      </c>
      <c r="E57" s="8"/>
      <c r="F57" s="8"/>
      <c r="G57" s="7" t="s">
        <v>51</v>
      </c>
    </row>
    <row r="58" spans="3:14" ht="54.75" x14ac:dyDescent="0.25">
      <c r="C58" s="12" t="s">
        <v>36</v>
      </c>
      <c r="D58" s="43" t="b">
        <f>IF(E58="X","1",IF(F58="X","0"))</f>
        <v>0</v>
      </c>
      <c r="E58" s="8"/>
      <c r="F58" s="8"/>
      <c r="G58" s="7" t="s">
        <v>51</v>
      </c>
    </row>
    <row r="59" spans="3:14" ht="54.75" x14ac:dyDescent="0.25">
      <c r="C59" s="12" t="s">
        <v>37</v>
      </c>
      <c r="D59" s="43" t="b">
        <f>IF(E59="X","1",IF(F59="X","0"))</f>
        <v>0</v>
      </c>
      <c r="E59" s="8"/>
      <c r="F59" s="8"/>
      <c r="G59" s="7" t="s">
        <v>51</v>
      </c>
    </row>
    <row r="60" spans="3:14" ht="36" x14ac:dyDescent="0.25">
      <c r="C60" s="12" t="s">
        <v>38</v>
      </c>
      <c r="D60" s="43" t="b">
        <f>IF(E60="X","1",IF(F60="X","0"))</f>
        <v>0</v>
      </c>
      <c r="E60" s="8"/>
      <c r="F60" s="8"/>
      <c r="G60" s="7" t="s">
        <v>51</v>
      </c>
    </row>
    <row r="61" spans="3:14" ht="36.75" x14ac:dyDescent="0.25">
      <c r="C61" s="12" t="s">
        <v>39</v>
      </c>
      <c r="D61" s="43" t="b">
        <f>IF(E61="X","1",IF(F61="X","0"))</f>
        <v>0</v>
      </c>
      <c r="E61" s="8"/>
      <c r="F61" s="8"/>
      <c r="G61" s="7" t="s">
        <v>51</v>
      </c>
    </row>
    <row r="62" spans="3:14" ht="36" x14ac:dyDescent="0.25">
      <c r="C62" s="12" t="s">
        <v>40</v>
      </c>
      <c r="D62" s="43" t="b">
        <f t="shared" ref="D62:D65" si="4">IF(E62="X","0",IF(F62="X","1"))</f>
        <v>0</v>
      </c>
      <c r="E62" s="8"/>
      <c r="F62" s="8"/>
      <c r="G62" s="7" t="s">
        <v>52</v>
      </c>
    </row>
    <row r="63" spans="3:14" ht="36.75" x14ac:dyDescent="0.25">
      <c r="C63" s="12" t="s">
        <v>41</v>
      </c>
      <c r="D63" s="43" t="b">
        <f t="shared" si="4"/>
        <v>0</v>
      </c>
      <c r="E63" s="8"/>
      <c r="F63" s="8"/>
      <c r="G63" s="7" t="s">
        <v>52</v>
      </c>
    </row>
    <row r="64" spans="3:14" ht="31.5" customHeight="1" x14ac:dyDescent="0.25">
      <c r="C64" s="12" t="s">
        <v>42</v>
      </c>
      <c r="D64" s="43" t="b">
        <f t="shared" si="4"/>
        <v>0</v>
      </c>
      <c r="E64" s="8"/>
      <c r="F64" s="8"/>
      <c r="G64" s="7" t="s">
        <v>52</v>
      </c>
    </row>
    <row r="65" spans="3:7" ht="36.75" x14ac:dyDescent="0.25">
      <c r="C65" s="12" t="s">
        <v>43</v>
      </c>
      <c r="D65" s="43" t="b">
        <f t="shared" si="4"/>
        <v>0</v>
      </c>
      <c r="E65" s="8"/>
      <c r="F65" s="8"/>
      <c r="G65" s="7" t="s">
        <v>52</v>
      </c>
    </row>
    <row r="66" spans="3:7" ht="36.75" x14ac:dyDescent="0.25">
      <c r="C66" s="12" t="s">
        <v>44</v>
      </c>
      <c r="D66" s="43" t="b">
        <f>IF(E66="X","1",IF(F66="X","0"))</f>
        <v>0</v>
      </c>
      <c r="E66" s="8"/>
      <c r="F66" s="8"/>
      <c r="G66" s="7" t="s">
        <v>51</v>
      </c>
    </row>
    <row r="67" spans="3:7" ht="36" x14ac:dyDescent="0.25">
      <c r="C67" s="12" t="s">
        <v>45</v>
      </c>
      <c r="D67" s="43" t="b">
        <f>IF(E67="X","1",IF(F67="X","0"))</f>
        <v>0</v>
      </c>
      <c r="E67" s="8"/>
      <c r="F67" s="8"/>
      <c r="G67" s="7" t="s">
        <v>51</v>
      </c>
    </row>
    <row r="68" spans="3:7" ht="36" x14ac:dyDescent="0.25">
      <c r="C68" s="12" t="s">
        <v>46</v>
      </c>
      <c r="D68" s="43" t="b">
        <f>IF(E68="X","1",IF(F68="X","0"))</f>
        <v>0</v>
      </c>
      <c r="E68" s="8"/>
      <c r="F68" s="8"/>
      <c r="G68" s="7" t="s">
        <v>51</v>
      </c>
    </row>
    <row r="69" spans="3:7" ht="27.75" x14ac:dyDescent="0.25">
      <c r="C69" s="14" t="s">
        <v>48</v>
      </c>
      <c r="D69" s="44" t="e">
        <f>D9+D10+D11+D12+D13+D14+D15+D16+D17+D18+D19+D20+D24+D25+D26+D27+D28+D29+D30+D31+D32+D33+D34+D35+D36+D37+D38+D39+D40+D41+D42+D43+D44+D45+D46+D47+D48+D49+D50+D51+D52++D53+D54+D55+D56+D57+D58+D59+D60+D61+D62+D63+D64+D65+D66+D67+D68</f>
        <v>#VALUE!</v>
      </c>
      <c r="E69" s="45" t="e">
        <f>D69</f>
        <v>#VALUE!</v>
      </c>
      <c r="F69" s="45">
        <v>56</v>
      </c>
    </row>
    <row r="70" spans="3:7" ht="27.75" x14ac:dyDescent="0.25">
      <c r="C70" s="14" t="s">
        <v>49</v>
      </c>
      <c r="D70" s="46" t="e">
        <f>$D$69/57</f>
        <v>#VALUE!</v>
      </c>
      <c r="E70" s="47" t="e">
        <f>$D$69/57</f>
        <v>#VALUE!</v>
      </c>
      <c r="F70" s="47"/>
    </row>
    <row r="96" spans="4:4" x14ac:dyDescent="0.25">
      <c r="D96" s="10"/>
    </row>
  </sheetData>
  <sheetProtection algorithmName="SHA-512" hashValue="l/HxC0EgC1pAINUzl53ZYU/4y800GQG+c4+EOPhvH6RQuZ50xNIXumB1J9AQOBN3OH4NKycJ3lYrsbIe3PUYvA==" saltValue="Coo1SH1DmG+l8vmai9h7mg==" spinCount="100000" sheet="1" objects="1" scenarios="1"/>
  <mergeCells count="6">
    <mergeCell ref="D22:D23"/>
    <mergeCell ref="E7:F7"/>
    <mergeCell ref="E70:F70"/>
    <mergeCell ref="E69:F69"/>
    <mergeCell ref="C7:C8"/>
    <mergeCell ref="E22:F22"/>
  </mergeCells>
  <dataValidations count="1">
    <dataValidation type="list" allowBlank="1" showInputMessage="1" showErrorMessage="1" sqref="E24:F68 E9:F20" xr:uid="{1F5CC25E-9FC5-453B-8DAD-D86C8704E9CF}">
      <formula1>"X"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E3B69-260D-4E1B-B0B2-D15694ECE68E}">
  <sheetPr>
    <tabColor rgb="FF8EA9DB"/>
  </sheetPr>
  <dimension ref="B2:P47"/>
  <sheetViews>
    <sheetView showGridLines="0" topLeftCell="B4" zoomScale="84" zoomScaleNormal="84" workbookViewId="0">
      <selection activeCell="N8" sqref="N8"/>
    </sheetView>
  </sheetViews>
  <sheetFormatPr baseColWidth="10" defaultRowHeight="15" x14ac:dyDescent="0.25"/>
  <sheetData>
    <row r="2" spans="2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sheetProtection algorithmName="SHA-512" hashValue="bUYiKcE+Qin/SHK3idHb7CiUH3ogYJVIWyCJLwGGlxTxuD4uk17tL0tZfMup2kkrf6jTm3gpp3eIPhsvT7uaeQ==" saltValue="T2TTy6fwhyHkyNFZyusEz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8F0428EB6E524B8B831E6301732A44" ma:contentTypeVersion="5" ma:contentTypeDescription="Crear nuevo documento." ma:contentTypeScope="" ma:versionID="e19e0a6dd564c0598946585206ae6012">
  <xsd:schema xmlns:xsd="http://www.w3.org/2001/XMLSchema" xmlns:xs="http://www.w3.org/2001/XMLSchema" xmlns:p="http://schemas.microsoft.com/office/2006/metadata/properties" xmlns:ns3="84aedde5-b74e-4f01-b33d-48a89c905603" xmlns:ns4="06279644-47e6-4f5f-85c9-dc3b98906d90" targetNamespace="http://schemas.microsoft.com/office/2006/metadata/properties" ma:root="true" ma:fieldsID="b1342c4e0354ce34c8fd87ca8423fa31" ns3:_="" ns4:_="">
    <xsd:import namespace="84aedde5-b74e-4f01-b33d-48a89c905603"/>
    <xsd:import namespace="06279644-47e6-4f5f-85c9-dc3b98906d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aedde5-b74e-4f01-b33d-48a89c9056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79644-47e6-4f5f-85c9-dc3b98906d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77D8D8-468C-4B16-83AB-77486480E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aedde5-b74e-4f01-b33d-48a89c905603"/>
    <ds:schemaRef ds:uri="06279644-47e6-4f5f-85c9-dc3b98906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D5E460-DCBA-49C8-A7B7-69D5AC9C4249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84aedde5-b74e-4f01-b33d-48a89c90560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6279644-47e6-4f5f-85c9-dc3b98906d90"/>
  </ds:schemaRefs>
</ds:datastoreItem>
</file>

<file path=customXml/itemProps3.xml><?xml version="1.0" encoding="utf-8"?>
<ds:datastoreItem xmlns:ds="http://schemas.openxmlformats.org/officeDocument/2006/customXml" ds:itemID="{EF9C9695-A363-45D5-96A0-0B86F4D60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Instrucciones</vt:lpstr>
      <vt:lpstr>Encuesta</vt:lpstr>
      <vt:lpstr>Tablero</vt:lpstr>
      <vt:lpstr>Encuesta!_Hlk45538370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2020-07-21T02:27:28Z</dcterms:created>
  <dcterms:modified xsi:type="dcterms:W3CDTF">2020-08-04T22:19:26Z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0x010100068F0428EB6E524B8B831E6301732A44</vt:lpwstr>
  </property>
</Properties>
</file>